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nker.FCSHARE001\Desktop\Sales Price Lists\Sales Price Lists - LLC\2022-01\2022-01 Rev1\Excel version\"/>
    </mc:Choice>
  </mc:AlternateContent>
  <xr:revisionPtr revIDLastSave="0" documentId="8_{22B0F2CC-03E2-44EB-B099-CBB1E609269A}" xr6:coauthVersionLast="47" xr6:coauthVersionMax="47" xr10:uidLastSave="{00000000-0000-0000-0000-000000000000}"/>
  <bookViews>
    <workbookView xWindow="-25035" yWindow="3630" windowWidth="21600" windowHeight="10995" xr2:uid="{21F0D652-01F5-40E5-A07F-5DF61EA5F38A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5" i="1" l="1"/>
  <c r="F105" i="1" s="1"/>
  <c r="G105" i="1" s="1"/>
  <c r="H105" i="1" s="1"/>
  <c r="I105" i="1" s="1"/>
  <c r="E104" i="1"/>
  <c r="F104" i="1" s="1"/>
  <c r="G103" i="1"/>
  <c r="H103" i="1" s="1"/>
  <c r="I103" i="1" s="1"/>
  <c r="E102" i="1"/>
  <c r="E101" i="1"/>
  <c r="F101" i="1" s="1"/>
  <c r="E100" i="1"/>
  <c r="F100" i="1" s="1"/>
  <c r="G100" i="1" s="1"/>
  <c r="H100" i="1" s="1"/>
  <c r="I100" i="1" s="1"/>
  <c r="I99" i="1"/>
  <c r="G98" i="1"/>
  <c r="H98" i="1" s="1"/>
  <c r="I98" i="1" s="1"/>
  <c r="H96" i="1"/>
  <c r="I96" i="1" s="1"/>
  <c r="G95" i="1"/>
  <c r="H95" i="1" s="1"/>
  <c r="I95" i="1" s="1"/>
  <c r="E93" i="1"/>
  <c r="F93" i="1" s="1"/>
  <c r="E92" i="1"/>
  <c r="F92" i="1" s="1"/>
  <c r="G92" i="1" s="1"/>
  <c r="H92" i="1" s="1"/>
  <c r="I92" i="1" s="1"/>
  <c r="F91" i="1"/>
  <c r="G91" i="1" s="1"/>
  <c r="H91" i="1" s="1"/>
  <c r="I91" i="1" s="1"/>
  <c r="E91" i="1"/>
  <c r="E90" i="1"/>
  <c r="F90" i="1" s="1"/>
  <c r="G90" i="1" s="1"/>
  <c r="H90" i="1" s="1"/>
  <c r="I90" i="1" s="1"/>
  <c r="J90" i="1" s="1"/>
  <c r="E89" i="1"/>
  <c r="F89" i="1" s="1"/>
  <c r="G89" i="1" s="1"/>
  <c r="H89" i="1" s="1"/>
  <c r="I89" i="1" s="1"/>
  <c r="G88" i="1"/>
  <c r="H88" i="1" s="1"/>
  <c r="I88" i="1" s="1"/>
  <c r="E87" i="1"/>
  <c r="F87" i="1" s="1"/>
  <c r="G87" i="1" s="1"/>
  <c r="H87" i="1" s="1"/>
  <c r="I87" i="1" s="1"/>
  <c r="F86" i="1"/>
  <c r="G86" i="1" s="1"/>
  <c r="H86" i="1" s="1"/>
  <c r="I86" i="1" s="1"/>
  <c r="E86" i="1"/>
  <c r="E84" i="1"/>
  <c r="H84" i="1" s="1"/>
  <c r="E83" i="1"/>
  <c r="F83" i="1" s="1"/>
  <c r="G83" i="1" s="1"/>
  <c r="H83" i="1" s="1"/>
  <c r="I83" i="1" s="1"/>
  <c r="F82" i="1"/>
  <c r="G82" i="1" s="1"/>
  <c r="H82" i="1" s="1"/>
  <c r="I82" i="1" s="1"/>
  <c r="E82" i="1"/>
  <c r="F81" i="1"/>
  <c r="H81" i="1" s="1"/>
  <c r="E81" i="1"/>
  <c r="G80" i="1"/>
  <c r="H80" i="1" s="1"/>
  <c r="I80" i="1" s="1"/>
  <c r="F79" i="1"/>
  <c r="G79" i="1" s="1"/>
  <c r="I79" i="1" s="1"/>
  <c r="E79" i="1"/>
  <c r="E77" i="1"/>
  <c r="F77" i="1" s="1"/>
  <c r="G77" i="1" s="1"/>
  <c r="H77" i="1" s="1"/>
  <c r="I77" i="1" s="1"/>
  <c r="E76" i="1"/>
  <c r="F76" i="1" s="1"/>
  <c r="I75" i="1"/>
  <c r="H75" i="1"/>
  <c r="I74" i="1"/>
  <c r="H74" i="1"/>
  <c r="I73" i="1"/>
  <c r="F73" i="1"/>
  <c r="G73" i="1" s="1"/>
  <c r="H73" i="1" s="1"/>
  <c r="E73" i="1"/>
  <c r="F72" i="1"/>
  <c r="G72" i="1" s="1"/>
  <c r="I72" i="1" s="1"/>
  <c r="E72" i="1"/>
  <c r="I71" i="1"/>
  <c r="F71" i="1"/>
  <c r="G71" i="1" s="1"/>
  <c r="F70" i="1"/>
  <c r="G70" i="1" s="1"/>
  <c r="I70" i="1" s="1"/>
  <c r="E70" i="1"/>
  <c r="F69" i="1"/>
  <c r="H69" i="1" s="1"/>
  <c r="J69" i="1" s="1"/>
  <c r="E69" i="1"/>
  <c r="E68" i="1"/>
  <c r="F68" i="1" s="1"/>
  <c r="E67" i="1"/>
  <c r="F67" i="1" s="1"/>
  <c r="F66" i="1"/>
  <c r="G66" i="1" s="1"/>
  <c r="I66" i="1" s="1"/>
  <c r="E66" i="1"/>
  <c r="F64" i="1"/>
  <c r="G64" i="1" s="1"/>
  <c r="H64" i="1" s="1"/>
  <c r="I64" i="1" s="1"/>
  <c r="F63" i="1"/>
  <c r="G63" i="1" s="1"/>
  <c r="H63" i="1" s="1"/>
  <c r="I63" i="1" s="1"/>
  <c r="E62" i="1"/>
  <c r="F62" i="1" s="1"/>
  <c r="E61" i="1"/>
  <c r="F61" i="1" s="1"/>
  <c r="I60" i="1"/>
  <c r="H60" i="1"/>
  <c r="F60" i="1"/>
  <c r="G60" i="1" s="1"/>
  <c r="E60" i="1"/>
  <c r="D60" i="1"/>
  <c r="E59" i="1"/>
  <c r="F59" i="1" s="1"/>
  <c r="E58" i="1"/>
  <c r="F58" i="1" s="1"/>
  <c r="F57" i="1"/>
  <c r="H57" i="1" s="1"/>
  <c r="E57" i="1"/>
  <c r="F56" i="1"/>
  <c r="G56" i="1" s="1"/>
  <c r="I56" i="1" s="1"/>
  <c r="E56" i="1"/>
  <c r="F55" i="1"/>
  <c r="G55" i="1" s="1"/>
  <c r="I55" i="1" s="1"/>
  <c r="E55" i="1"/>
  <c r="E54" i="1"/>
  <c r="F54" i="1" s="1"/>
  <c r="E53" i="1"/>
  <c r="F53" i="1" s="1"/>
  <c r="F52" i="1"/>
  <c r="H52" i="1" s="1"/>
  <c r="E52" i="1"/>
  <c r="E51" i="1"/>
  <c r="F51" i="1" s="1"/>
  <c r="E50" i="1"/>
  <c r="F50" i="1" s="1"/>
  <c r="F48" i="1"/>
  <c r="H48" i="1" s="1"/>
  <c r="E48" i="1"/>
  <c r="F47" i="1"/>
  <c r="H47" i="1" s="1"/>
  <c r="E47" i="1"/>
  <c r="F46" i="1"/>
  <c r="G46" i="1" s="1"/>
  <c r="I46" i="1" s="1"/>
  <c r="E46" i="1"/>
  <c r="E45" i="1"/>
  <c r="F45" i="1" s="1"/>
  <c r="E44" i="1"/>
  <c r="F44" i="1" s="1"/>
  <c r="F43" i="1"/>
  <c r="G43" i="1" s="1"/>
  <c r="I43" i="1" s="1"/>
  <c r="E43" i="1"/>
  <c r="E42" i="1"/>
  <c r="F42" i="1" s="1"/>
  <c r="E40" i="1"/>
  <c r="F40" i="1" s="1"/>
  <c r="F39" i="1"/>
  <c r="H39" i="1" s="1"/>
  <c r="E39" i="1"/>
  <c r="F38" i="1"/>
  <c r="H38" i="1" s="1"/>
  <c r="E38" i="1"/>
  <c r="F37" i="1"/>
  <c r="H37" i="1" s="1"/>
  <c r="E37" i="1"/>
  <c r="E36" i="1"/>
  <c r="F36" i="1" s="1"/>
  <c r="E34" i="1"/>
  <c r="E33" i="1"/>
  <c r="E32" i="1"/>
  <c r="F32" i="1" s="1"/>
  <c r="E31" i="1"/>
  <c r="F31" i="1" s="1"/>
  <c r="F30" i="1"/>
  <c r="H30" i="1" s="1"/>
  <c r="E30" i="1"/>
  <c r="F29" i="1"/>
  <c r="G29" i="1" s="1"/>
  <c r="I29" i="1" s="1"/>
  <c r="E29" i="1"/>
  <c r="F28" i="1"/>
  <c r="H28" i="1" s="1"/>
  <c r="E28" i="1"/>
  <c r="E27" i="1"/>
  <c r="F27" i="1" s="1"/>
  <c r="E26" i="1"/>
  <c r="F26" i="1" s="1"/>
  <c r="F24" i="1"/>
  <c r="H24" i="1" s="1"/>
  <c r="E24" i="1"/>
  <c r="E23" i="1"/>
  <c r="F23" i="1" s="1"/>
  <c r="E22" i="1"/>
  <c r="F22" i="1" s="1"/>
  <c r="F21" i="1"/>
  <c r="H21" i="1" s="1"/>
  <c r="E21" i="1"/>
  <c r="F20" i="1"/>
  <c r="G20" i="1" s="1"/>
  <c r="I20" i="1" s="1"/>
  <c r="E20" i="1"/>
  <c r="F19" i="1"/>
  <c r="G19" i="1" s="1"/>
  <c r="I19" i="1" s="1"/>
  <c r="E19" i="1"/>
  <c r="E18" i="1"/>
  <c r="F18" i="1" s="1"/>
  <c r="E17" i="1"/>
  <c r="F17" i="1" s="1"/>
  <c r="F16" i="1"/>
  <c r="G16" i="1" s="1"/>
  <c r="I16" i="1" s="1"/>
  <c r="E16" i="1"/>
  <c r="E15" i="1"/>
  <c r="F15" i="1" s="1"/>
  <c r="E14" i="1"/>
  <c r="F14" i="1" s="1"/>
  <c r="F13" i="1"/>
  <c r="H13" i="1" s="1"/>
  <c r="E13" i="1"/>
  <c r="F12" i="1"/>
  <c r="H12" i="1" s="1"/>
  <c r="E12" i="1"/>
  <c r="F11" i="1"/>
  <c r="H11" i="1" s="1"/>
  <c r="E11" i="1"/>
  <c r="E10" i="1"/>
  <c r="F10" i="1" s="1"/>
  <c r="B6" i="1"/>
  <c r="H55" i="1" l="1"/>
  <c r="H46" i="1"/>
  <c r="H70" i="1"/>
  <c r="H66" i="1"/>
  <c r="G24" i="1"/>
  <c r="I24" i="1" s="1"/>
  <c r="G52" i="1"/>
  <c r="I52" i="1" s="1"/>
  <c r="G28" i="1"/>
  <c r="I28" i="1" s="1"/>
  <c r="H19" i="1"/>
  <c r="G81" i="1"/>
  <c r="I81" i="1" s="1"/>
  <c r="H72" i="1"/>
  <c r="H16" i="1"/>
  <c r="H43" i="1"/>
  <c r="G11" i="1"/>
  <c r="I11" i="1" s="1"/>
  <c r="H79" i="1"/>
  <c r="G37" i="1"/>
  <c r="I37" i="1" s="1"/>
  <c r="H67" i="1"/>
  <c r="J67" i="1" s="1"/>
  <c r="G67" i="1"/>
  <c r="I67" i="1" s="1"/>
  <c r="H76" i="1"/>
  <c r="G76" i="1"/>
  <c r="I76" i="1" s="1"/>
  <c r="H68" i="1"/>
  <c r="J68" i="1" s="1"/>
  <c r="G68" i="1"/>
  <c r="I68" i="1" s="1"/>
  <c r="H10" i="1"/>
  <c r="G10" i="1"/>
  <c r="I10" i="1" s="1"/>
  <c r="H17" i="1"/>
  <c r="G17" i="1"/>
  <c r="I17" i="1" s="1"/>
  <c r="H36" i="1"/>
  <c r="G36" i="1"/>
  <c r="I36" i="1" s="1"/>
  <c r="H44" i="1"/>
  <c r="G44" i="1"/>
  <c r="I44" i="1" s="1"/>
  <c r="H26" i="1"/>
  <c r="G26" i="1"/>
  <c r="I26" i="1" s="1"/>
  <c r="H101" i="1"/>
  <c r="J101" i="1" s="1"/>
  <c r="G101" i="1"/>
  <c r="I101" i="1" s="1"/>
  <c r="H14" i="1"/>
  <c r="G14" i="1"/>
  <c r="I14" i="1" s="1"/>
  <c r="H27" i="1"/>
  <c r="G27" i="1"/>
  <c r="I27" i="1" s="1"/>
  <c r="H40" i="1"/>
  <c r="G40" i="1"/>
  <c r="I40" i="1" s="1"/>
  <c r="H54" i="1"/>
  <c r="G54" i="1"/>
  <c r="I54" i="1" s="1"/>
  <c r="G93" i="1"/>
  <c r="I93" i="1" s="1"/>
  <c r="H93" i="1"/>
  <c r="H45" i="1"/>
  <c r="G45" i="1"/>
  <c r="I45" i="1" s="1"/>
  <c r="H15" i="1"/>
  <c r="G15" i="1"/>
  <c r="I15" i="1" s="1"/>
  <c r="H22" i="1"/>
  <c r="G22" i="1"/>
  <c r="I22" i="1" s="1"/>
  <c r="H42" i="1"/>
  <c r="G42" i="1"/>
  <c r="I42" i="1" s="1"/>
  <c r="H50" i="1"/>
  <c r="G50" i="1"/>
  <c r="I50" i="1" s="1"/>
  <c r="H61" i="1"/>
  <c r="G61" i="1"/>
  <c r="I61" i="1" s="1"/>
  <c r="H18" i="1"/>
  <c r="G18" i="1"/>
  <c r="I18" i="1" s="1"/>
  <c r="H23" i="1"/>
  <c r="G23" i="1"/>
  <c r="I23" i="1" s="1"/>
  <c r="H31" i="1"/>
  <c r="G31" i="1"/>
  <c r="I31" i="1" s="1"/>
  <c r="G51" i="1"/>
  <c r="I51" i="1" s="1"/>
  <c r="H51" i="1"/>
  <c r="H58" i="1"/>
  <c r="G58" i="1"/>
  <c r="I58" i="1" s="1"/>
  <c r="H62" i="1"/>
  <c r="G62" i="1"/>
  <c r="I62" i="1" s="1"/>
  <c r="H104" i="1"/>
  <c r="G104" i="1"/>
  <c r="I104" i="1" s="1"/>
  <c r="H53" i="1"/>
  <c r="G53" i="1"/>
  <c r="I53" i="1" s="1"/>
  <c r="G32" i="1"/>
  <c r="I32" i="1" s="1"/>
  <c r="H32" i="1"/>
  <c r="H59" i="1"/>
  <c r="G59" i="1"/>
  <c r="I59" i="1" s="1"/>
  <c r="G13" i="1"/>
  <c r="I13" i="1" s="1"/>
  <c r="G21" i="1"/>
  <c r="I21" i="1" s="1"/>
  <c r="G39" i="1"/>
  <c r="I39" i="1" s="1"/>
  <c r="G48" i="1"/>
  <c r="I48" i="1" s="1"/>
  <c r="G30" i="1"/>
  <c r="I30" i="1" s="1"/>
  <c r="G57" i="1"/>
  <c r="I57" i="1" s="1"/>
  <c r="G69" i="1"/>
  <c r="I69" i="1" s="1"/>
  <c r="G12" i="1"/>
  <c r="I12" i="1" s="1"/>
  <c r="G38" i="1"/>
  <c r="I38" i="1" s="1"/>
  <c r="G47" i="1"/>
  <c r="I47" i="1" s="1"/>
  <c r="H20" i="1"/>
  <c r="H29" i="1"/>
  <c r="H56" i="1"/>
  <c r="G84" i="1"/>
</calcChain>
</file>

<file path=xl/sharedStrings.xml><?xml version="1.0" encoding="utf-8"?>
<sst xmlns="http://schemas.openxmlformats.org/spreadsheetml/2006/main" count="191" uniqueCount="99">
  <si>
    <t>GO FOR GREEN</t>
  </si>
  <si>
    <t>SENNEBOGEN LLC Equipment Dealer Price List | North America</t>
  </si>
  <si>
    <t>2020-02</t>
  </si>
  <si>
    <t>Preliminary</t>
  </si>
  <si>
    <t>Standard Machine Configuration</t>
  </si>
  <si>
    <t>List Price US$</t>
  </si>
  <si>
    <t>►</t>
  </si>
  <si>
    <t>SENNEBOGEN 865 R-HD "E" series | green hybrid</t>
  </si>
  <si>
    <t>Engine</t>
  </si>
  <si>
    <t>Cummins X12 diesel engine (6 cylinder) with direct injection, water cooled (meets TIER 4f emission)</t>
  </si>
  <si>
    <t>Engine output 350 HP (261 kW) @ 1,800 rpm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</si>
  <si>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</si>
  <si>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</si>
  <si>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</si>
  <si>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</si>
  <si>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</si>
  <si>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</si>
  <si>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</si>
  <si>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</si>
  <si>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</si>
  <si>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</si>
  <si>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</si>
  <si>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Automatic central lubrication system for upper carriage</t>
  </si>
  <si>
    <t>Manual pinion lubrication system for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</si>
  <si>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</si>
  <si>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</si>
  <si>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</si>
  <si>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</si>
  <si>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</si>
  <si>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</si>
  <si>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</si>
  <si>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</si>
  <si>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</si>
  <si>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</si>
  <si>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</si>
  <si>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</si>
  <si>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</si>
  <si>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</si>
  <si>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 (1x to rear, 1x to right side)</t>
  </si>
  <si>
    <t>LED light package on cab, rear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</si>
  <si>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</si>
  <si>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</si>
  <si>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</si>
  <si>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K18 - reach 59'1" / purpose built material handling working equipment  </t>
  </si>
  <si>
    <t>Straight boom, with green hybrid system, end stop monitoring system and limit switches</t>
  </si>
  <si>
    <t>Straight stick,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</si>
  <si>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</si>
  <si>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</si>
  <si>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</si>
  <si>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</si>
  <si>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Crawler under carriage R83/450 with mechanically adjustable tracks</t>
  </si>
  <si>
    <t xml:space="preserve">Maintenance free crawler B8b with hydraulic chain tension device </t>
  </si>
  <si>
    <t>Steering via joy stick</t>
  </si>
  <si>
    <t>Triple grouser track shoes (canted), width 31.5" / 800 mm</t>
  </si>
  <si>
    <t>Independently operated tracks driven by integrated axial piston motor via planetary gear</t>
  </si>
  <si>
    <t>Safety parking break with spring-loaded, hydraulic multiple disc brake</t>
  </si>
  <si>
    <t>Audible travel alarm while driving machine (forward &amp; backward)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</si>
  <si>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</si>
  <si>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</si>
  <si>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</si>
  <si>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</si>
  <si>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</si>
  <si>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Protection guard for skylight (retrofit kit)</t>
  </si>
  <si>
    <t>Front protection guard for front windshield (retrofit kit)</t>
  </si>
  <si>
    <t>Magnet Suspensions (ex Stanley, NC)</t>
  </si>
  <si>
    <t>Magnet suspension link inclusive shackle</t>
  </si>
  <si>
    <t>Orange Peel Grapples (terms see attachment price list)</t>
  </si>
  <si>
    <t>SENNEBOGEN orange peel grapple, 2.50 yd3, 4 tine, semi-closed, OP4-250SEN-S-RT1002 (incl. hanger &amp; hoses)</t>
  </si>
  <si>
    <t>SENNEBOGEN orange peel grapple, 3.00 yd3, 4 tine, semi-closed, OP4-300SEN-S-RT1002 (incl. hanger &amp; hoses)</t>
  </si>
  <si>
    <t>SENNEBOGEN orange peel grapple, 3.50 yd3, 4 tine, semi-closed, OP4-350SEN-S-RT1002 (incl. hanger &amp; hoses)</t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</si>
  <si>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</si>
  <si>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QSM11 diesel engine (6 cylinder) with direct injection, water cooled (TIER 3 emission)</t>
    </r>
  </si>
  <si>
    <t>deduct</t>
  </si>
  <si>
    <t>on request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</si>
  <si>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</si>
  <si>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Hydraulic elevating cab system "E300/260" (elevation: up 9'10" &amp; out 8'6")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</si>
  <si>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"maXCab" industry with bullet proof windshield (1.2") and skylight (0.8"), no tilt out for windshield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</si>
  <si>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</si>
  <si>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</si>
  <si>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 xml:space="preserve">Right, left and door window of shatter-proof lexan (polycarbonate) </t>
  </si>
  <si>
    <t>Windshield Wiper for lower glass</t>
  </si>
  <si>
    <t>Strobe light mounted on cab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</si>
  <si>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</si>
  <si>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</si>
  <si>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</si>
  <si>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</si>
  <si>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>K16 - reach 00'00" / straight boom 34'9" / straight stick 26'3" (ball valves)</t>
  </si>
  <si>
    <t xml:space="preserve">K20 - reach 65'7" / straight boom / straight stick (ball valves) </t>
  </si>
  <si>
    <t xml:space="preserve">K23 - reach 75'7" / Straight boom / straight stick (ball valves) </t>
  </si>
  <si>
    <t xml:space="preserve">K25 - reach 82' / Straight boom / straight stick(ball valves) </t>
  </si>
  <si>
    <t>On request</t>
  </si>
  <si>
    <t xml:space="preserve">B21 - reach 68'10" / bent boom / straight stick (ball valves) </t>
  </si>
  <si>
    <t xml:space="preserve">B23 - reach 75'6" / bent boom / straight stick (ball valves) 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</si>
  <si>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</si>
  <si>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Additional Light Package consisting of: 1x  at boom, 2x  at stick</t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</si>
  <si>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</si>
  <si>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      &gt; electric pre-heating water separator 
&gt; one plug 110 V outside of machine</t>
  </si>
  <si>
    <t>Magnet System</t>
  </si>
  <si>
    <t>33 kW Baldor generator, hydraulic driven with Hubbell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</si>
</sst>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b/>
      <sz val="8"/>
      <color theme="1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indexed="17"/>
      <name val="Arial"/>
      <family val="2"/>
    </font>
    <font>
      <sz val="6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1" xfId="2" applyFont="1" applyFill="1" applyBorder="1"/>
    <xf numFmtId="0" fontId="5" fillId="2" borderId="2" xfId="2" applyFont="1" applyFill="1" applyBorder="1" applyAlignment="1">
      <alignment horizontal="right"/>
    </xf>
    <xf numFmtId="164" fontId="5" fillId="2" borderId="2" xfId="1" applyNumberFormat="1" applyFont="1" applyFill="1" applyBorder="1" applyAlignment="1">
      <alignment horizontal="right"/>
    </xf>
    <xf numFmtId="164" fontId="5" fillId="2" borderId="3" xfId="1" applyNumberFormat="1" applyFont="1" applyFill="1" applyBorder="1" applyAlignment="1">
      <alignment horizontal="right"/>
    </xf>
    <xf numFmtId="0" fontId="2" fillId="0" borderId="2" xfId="2" applyBorder="1"/>
    <xf numFmtId="0" fontId="3" fillId="2" borderId="4" xfId="2" applyFont="1" applyFill="1" applyBorder="1"/>
    <xf numFmtId="0" fontId="5" fillId="2" borderId="0" xfId="2" applyFont="1" applyFill="1" applyAlignment="1">
      <alignment horizontal="right"/>
    </xf>
    <xf numFmtId="164" fontId="5" fillId="2" borderId="0" xfId="1" applyNumberFormat="1" applyFont="1" applyFill="1" applyBorder="1" applyAlignment="1">
      <alignment horizontal="right"/>
    </xf>
    <xf numFmtId="164" fontId="5" fillId="2" borderId="5" xfId="1" applyNumberFormat="1" applyFont="1" applyFill="1" applyBorder="1" applyAlignment="1">
      <alignment horizontal="right"/>
    </xf>
    <xf numFmtId="0" fontId="2" fillId="0" borderId="0" xfId="2"/>
    <xf numFmtId="0" fontId="6" fillId="3" borderId="4" xfId="2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3" fillId="3" borderId="0" xfId="2" applyFont="1" applyFill="1" applyAlignment="1">
      <alignment horizontal="right"/>
    </xf>
    <xf numFmtId="164" fontId="3" fillId="3" borderId="0" xfId="1" applyNumberFormat="1" applyFont="1" applyFill="1" applyBorder="1" applyAlignment="1">
      <alignment horizontal="right"/>
    </xf>
    <xf numFmtId="164" fontId="3" fillId="3" borderId="5" xfId="1" applyNumberFormat="1" applyFont="1" applyFill="1" applyBorder="1" applyAlignment="1">
      <alignment horizontal="right"/>
    </xf>
    <xf numFmtId="0" fontId="5" fillId="4" borderId="0" xfId="2" applyFont="1" applyFill="1"/>
    <xf numFmtId="0" fontId="8" fillId="5" borderId="4" xfId="2" applyFont="1" applyFill="1" applyBorder="1" applyAlignment="1">
      <alignment horizontal="left" indent="1"/>
    </xf>
    <xf numFmtId="0" fontId="9" fillId="5" borderId="0" xfId="2" applyFont="1" applyFill="1" applyAlignment="1">
      <alignment horizontal="center"/>
    </xf>
    <xf numFmtId="0" fontId="5" fillId="5" borderId="0" xfId="2" applyFont="1" applyFill="1" applyAlignment="1">
      <alignment horizontal="right"/>
    </xf>
    <xf numFmtId="164" fontId="5" fillId="5" borderId="0" xfId="1" applyNumberFormat="1" applyFont="1" applyFill="1" applyBorder="1" applyAlignment="1">
      <alignment horizontal="right"/>
    </xf>
    <xf numFmtId="164" fontId="5" fillId="5" borderId="5" xfId="1" applyNumberFormat="1" applyFont="1" applyFill="1" applyBorder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5" fillId="5" borderId="0" xfId="2" applyFont="1" applyFill="1"/>
    <xf numFmtId="0" fontId="10" fillId="6" borderId="6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right" vertical="center"/>
    </xf>
    <xf numFmtId="164" fontId="8" fillId="6" borderId="7" xfId="1" applyNumberFormat="1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2" fillId="0" borderId="0" xfId="2" applyAlignment="1">
      <alignment vertical="center"/>
    </xf>
    <xf numFmtId="0" fontId="11" fillId="0" borderId="4" xfId="2" applyFont="1" applyBorder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164" fontId="12" fillId="0" borderId="5" xfId="1" applyNumberFormat="1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13" fillId="7" borderId="9" xfId="2" applyFont="1" applyFill="1" applyBorder="1" applyAlignment="1">
      <alignment vertical="center"/>
    </xf>
    <xf numFmtId="0" fontId="5" fillId="7" borderId="10" xfId="2" applyFont="1" applyFill="1" applyBorder="1" applyAlignment="1">
      <alignment horizontal="left" vertical="center"/>
    </xf>
    <xf numFmtId="0" fontId="5" fillId="7" borderId="10" xfId="2" applyFont="1" applyFill="1" applyBorder="1" applyAlignment="1">
      <alignment horizontal="right" vertical="center"/>
    </xf>
    <xf numFmtId="164" fontId="5" fillId="7" borderId="10" xfId="1" applyNumberFormat="1" applyFont="1" applyFill="1" applyBorder="1" applyAlignment="1">
      <alignment horizontal="right" vertical="center"/>
    </xf>
    <xf numFmtId="164" fontId="5" fillId="7" borderId="11" xfId="1" applyNumberFormat="1" applyFont="1" applyFill="1" applyBorder="1" applyAlignment="1">
      <alignment horizontal="right" vertical="center"/>
    </xf>
    <xf numFmtId="0" fontId="13" fillId="0" borderId="4" xfId="2" applyFont="1" applyBorder="1" applyAlignment="1">
      <alignment horizontal="right" vertical="center"/>
    </xf>
    <xf numFmtId="0" fontId="14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164" fontId="5" fillId="0" borderId="0" xfId="1" applyNumberFormat="1" applyFont="1" applyBorder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0" fontId="5" fillId="0" borderId="0" xfId="2" applyFont="1" applyAlignment="1">
      <alignment horizontal="left" vertical="center"/>
    </xf>
    <xf numFmtId="164" fontId="5" fillId="0" borderId="0" xfId="1" applyNumberFormat="1" applyFont="1" applyFill="1" applyBorder="1" applyAlignment="1">
      <alignment horizontal="right" vertical="center"/>
    </xf>
    <xf numFmtId="164" fontId="5" fillId="0" borderId="5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164" fontId="15" fillId="0" borderId="0" xfId="1" applyNumberFormat="1" applyFont="1" applyBorder="1" applyAlignment="1">
      <alignment horizontal="right" vertical="center"/>
    </xf>
    <xf numFmtId="164" fontId="15" fillId="0" borderId="5" xfId="1" applyNumberFormat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3" fillId="0" borderId="0" xfId="2" applyFont="1" applyAlignment="1">
      <alignment horizontal="right" vertical="center"/>
    </xf>
    <xf numFmtId="0" fontId="13" fillId="0" borderId="4" xfId="2" applyFont="1" applyBorder="1" applyAlignment="1">
      <alignment vertical="center"/>
    </xf>
    <xf numFmtId="0" fontId="13" fillId="0" borderId="0" xfId="2" applyFont="1" applyAlignment="1">
      <alignment horizontal="left" vertical="center"/>
    </xf>
    <xf numFmtId="164" fontId="13" fillId="0" borderId="0" xfId="1" applyNumberFormat="1" applyFont="1" applyBorder="1" applyAlignment="1">
      <alignment horizontal="right" vertical="center"/>
    </xf>
    <xf numFmtId="164" fontId="13" fillId="0" borderId="5" xfId="1" applyNumberFormat="1" applyFont="1" applyBorder="1" applyAlignment="1">
      <alignment horizontal="right" vertical="center"/>
    </xf>
    <xf numFmtId="0" fontId="13" fillId="0" borderId="0" xfId="2" applyFont="1"/>
    <xf numFmtId="0" fontId="10" fillId="0" borderId="12" xfId="2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10" fillId="0" borderId="13" xfId="2" applyFont="1" applyBorder="1" applyAlignment="1">
      <alignment horizontal="right" vertical="center"/>
    </xf>
    <xf numFmtId="164" fontId="10" fillId="0" borderId="13" xfId="1" applyNumberFormat="1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5" fillId="0" borderId="4" xfId="2" applyFont="1" applyBorder="1" applyAlignment="1">
      <alignment vertical="center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horizontal="right" vertical="center"/>
    </xf>
    <xf numFmtId="164" fontId="14" fillId="0" borderId="5" xfId="1" applyNumberFormat="1" applyFont="1" applyFill="1" applyBorder="1" applyAlignment="1">
      <alignment horizontal="right" vertical="center"/>
    </xf>
    <xf numFmtId="0" fontId="5" fillId="0" borderId="0" xfId="2" applyFont="1"/>
    <xf numFmtId="0" fontId="5" fillId="0" borderId="15" xfId="2" applyFont="1" applyBorder="1" applyAlignment="1">
      <alignment vertical="center"/>
    </xf>
    <xf numFmtId="0" fontId="5" fillId="0" borderId="16" xfId="2" applyFont="1" applyBorder="1" applyAlignment="1">
      <alignment horizontal="left" vertical="center"/>
    </xf>
    <xf numFmtId="0" fontId="5" fillId="0" borderId="16" xfId="2" applyFont="1" applyBorder="1" applyAlignment="1">
      <alignment horizontal="right" vertical="center"/>
    </xf>
    <xf numFmtId="164" fontId="5" fillId="0" borderId="16" xfId="1" applyNumberFormat="1" applyFont="1" applyFill="1" applyBorder="1" applyAlignment="1">
      <alignment horizontal="right" vertical="center"/>
    </xf>
    <xf numFmtId="164" fontId="14" fillId="0" borderId="17" xfId="1" applyNumberFormat="1" applyFont="1" applyFill="1" applyBorder="1" applyAlignment="1">
      <alignment horizontal="right" vertical="center"/>
    </xf>
    <xf numFmtId="164" fontId="14" fillId="0" borderId="16" xfId="1" applyNumberFormat="1" applyFont="1" applyFill="1" applyBorder="1" applyAlignment="1">
      <alignment horizontal="right" vertical="center"/>
    </xf>
    <xf numFmtId="164" fontId="14" fillId="0" borderId="0" xfId="1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0" fontId="20" fillId="0" borderId="7" xfId="2" applyFont="1" applyBorder="1" applyAlignment="1">
      <alignment horizontal="left" vertical="center"/>
    </xf>
    <xf numFmtId="0" fontId="20" fillId="0" borderId="7" xfId="2" applyFont="1" applyBorder="1" applyAlignment="1">
      <alignment horizontal="right" vertical="center"/>
    </xf>
    <xf numFmtId="0" fontId="5" fillId="7" borderId="9" xfId="2" applyFont="1" applyFill="1" applyBorder="1" applyAlignment="1">
      <alignment vertical="center"/>
    </xf>
    <xf numFmtId="0" fontId="13" fillId="8" borderId="4" xfId="2" applyFont="1" applyFill="1" applyBorder="1" applyAlignment="1">
      <alignment horizontal="right" vertical="center"/>
    </xf>
    <xf numFmtId="0" fontId="5" fillId="8" borderId="0" xfId="2" applyFont="1" applyFill="1" applyAlignment="1">
      <alignment horizontal="left" vertical="center"/>
    </xf>
    <xf numFmtId="0" fontId="5" fillId="8" borderId="0" xfId="2" applyFont="1" applyFill="1" applyAlignment="1">
      <alignment horizontal="right" vertical="center"/>
    </xf>
    <xf numFmtId="164" fontId="5" fillId="8" borderId="0" xfId="1" applyNumberFormat="1" applyFont="1" applyFill="1" applyBorder="1" applyAlignment="1">
      <alignment horizontal="right" vertical="center"/>
    </xf>
    <xf numFmtId="164" fontId="5" fillId="8" borderId="5" xfId="1" applyNumberFormat="1" applyFont="1" applyFill="1" applyBorder="1" applyAlignment="1">
      <alignment horizontal="right" vertical="center"/>
    </xf>
    <xf numFmtId="164" fontId="14" fillId="8" borderId="5" xfId="1" applyNumberFormat="1" applyFont="1" applyFill="1" applyBorder="1" applyAlignment="1">
      <alignment horizontal="right" vertical="center"/>
    </xf>
    <xf numFmtId="0" fontId="21" fillId="0" borderId="4" xfId="2" applyFont="1" applyBorder="1" applyAlignment="1">
      <alignment horizontal="right" vertical="center"/>
    </xf>
    <xf numFmtId="0" fontId="15" fillId="0" borderId="0" xfId="2" applyFont="1" applyAlignment="1">
      <alignment horizontal="left" vertical="center"/>
    </xf>
    <xf numFmtId="0" fontId="21" fillId="0" borderId="0" xfId="2" applyFont="1" applyAlignment="1">
      <alignment horizontal="right" vertical="center"/>
    </xf>
    <xf numFmtId="164" fontId="15" fillId="7" borderId="10" xfId="1" applyNumberFormat="1" applyFont="1" applyFill="1" applyBorder="1" applyAlignment="1">
      <alignment horizontal="right" vertical="center"/>
    </xf>
    <xf numFmtId="164" fontId="15" fillId="7" borderId="11" xfId="1" applyNumberFormat="1" applyFont="1" applyFill="1" applyBorder="1" applyAlignment="1">
      <alignment horizontal="right" vertical="center"/>
    </xf>
    <xf numFmtId="164" fontId="15" fillId="0" borderId="0" xfId="1" applyNumberFormat="1" applyFont="1" applyFill="1" applyBorder="1" applyAlignment="1">
      <alignment horizontal="right" vertical="center"/>
    </xf>
    <xf numFmtId="164" fontId="15" fillId="0" borderId="5" xfId="1" applyNumberFormat="1" applyFont="1" applyFill="1" applyBorder="1" applyAlignment="1">
      <alignment horizontal="right" vertical="center"/>
    </xf>
    <xf numFmtId="0" fontId="16" fillId="0" borderId="0" xfId="2" applyFont="1"/>
    <xf numFmtId="0" fontId="21" fillId="0" borderId="4" xfId="0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16" fillId="0" borderId="0" xfId="0" applyFont="1"/>
    <xf numFmtId="164" fontId="5" fillId="0" borderId="0" xfId="1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3" fillId="0" borderId="4" xfId="2" applyFont="1" applyBorder="1" applyAlignment="1">
      <alignment horizontal="right" vertical="top"/>
    </xf>
    <xf numFmtId="0" fontId="5" fillId="0" borderId="10" xfId="0" applyFont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horizontal="right" vertical="top"/>
    </xf>
    <xf numFmtId="164" fontId="5" fillId="0" borderId="5" xfId="1" applyNumberFormat="1" applyFont="1" applyFill="1" applyBorder="1" applyAlignment="1">
      <alignment horizontal="right" vertical="top"/>
    </xf>
    <xf numFmtId="0" fontId="5" fillId="7" borderId="7" xfId="2" applyFont="1" applyFill="1" applyBorder="1" applyAlignment="1">
      <alignment horizontal="left" vertical="center"/>
    </xf>
    <xf numFmtId="0" fontId="13" fillId="0" borderId="15" xfId="2" applyFont="1" applyBorder="1" applyAlignment="1">
      <alignment horizontal="right" vertical="center"/>
    </xf>
    <xf numFmtId="164" fontId="5" fillId="0" borderId="17" xfId="1" applyNumberFormat="1" applyFont="1" applyFill="1" applyBorder="1" applyAlignment="1">
      <alignment horizontal="right" vertical="center"/>
    </xf>
    <xf numFmtId="164" fontId="5" fillId="0" borderId="18" xfId="1" applyNumberFormat="1" applyFont="1" applyFill="1" applyBorder="1" applyAlignment="1">
      <alignment horizontal="right" vertical="top"/>
    </xf>
    <xf numFmtId="0" fontId="2" fillId="0" borderId="16" xfId="2" applyBorder="1" applyAlignment="1">
      <alignment vertical="center"/>
    </xf>
    <xf numFmtId="0" fontId="5" fillId="0" borderId="4" xfId="2" applyFont="1" applyBorder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164" fontId="5" fillId="0" borderId="0" xfId="1" applyNumberFormat="1" applyFont="1" applyBorder="1" applyAlignment="1">
      <alignment horizontal="right"/>
    </xf>
    <xf numFmtId="164" fontId="5" fillId="0" borderId="5" xfId="1" applyNumberFormat="1" applyFont="1" applyBorder="1" applyAlignment="1">
      <alignment horizontal="right"/>
    </xf>
    <xf numFmtId="0" fontId="4" fillId="2" borderId="2" xfId="2" applyFont="1" applyFill="1" applyBorder="1" applyAlignment="1">
      <alignment horizontal="left" vertical="center"/>
    </xf>
    <xf numFmtId="0" fontId="4" fillId="2" borderId="0" xfId="2" applyFont="1" applyFill="1" applyAlignment="1">
      <alignment horizontal="left" vertical="center"/>
    </xf>
  </cellXfs>
  <cellStyles count="3">
    <cellStyle name="Currency" xfId="1" builtinId="4"/>
    <cellStyle name="Normal" xfId="0" builtinId="0"/>
    <cellStyle name="Normal 2" xfId="2" xr:uid="{4B647775-8BB4-4B12-951B-4B1B09D0F5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5124450</xdr:colOff>
      <xdr:row>0</xdr:row>
      <xdr:rowOff>47625</xdr:rowOff>
    </xdr:from>
    <xdr:to>
      <xdr:col>9</xdr:col>
      <xdr:colOff>876300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32DDA7-795A-4F69-B639-C52DB7331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47625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inker.FCSHARE001/Desktop/Sales%20Price%20Lists/Sales%20Price%20Lists%20-%20LLC/2022-01/Excel%20version/SENNEBOGEN%20Master%20Dealer%20Price%20List%20(2022-01)_NorthAmerica_Excel%202022-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ernst/Documents/FileNest/My%20Files/Sales%20Price%20Lists/Sales%20Price%20Lists%20-%20LLC/2016-02/SENNEBOGEN%20Master%20Dealer%20Price%20List%20(2016-02)_NorthAmer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RMS &amp; CONDITIONS"/>
      <sheetName val="PRICE SUMMARY"/>
      <sheetName val="305 &quot;C+&quot;"/>
      <sheetName val="730 M-HD &quot;C&quot;"/>
      <sheetName val="735 M-HD &quot;C&quot;"/>
      <sheetName val=" LLC - Rotobec net"/>
      <sheetName val="718 M &quot;E&quot; 3|4f"/>
      <sheetName val="718 R &quot;E&quot; 3|4f"/>
      <sheetName val="728 M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UPtime Service Kits"/>
    </sheetNames>
    <sheetDataSet>
      <sheetData sheetId="0">
        <row r="4">
          <cell r="F4">
            <v>0.01</v>
          </cell>
        </row>
        <row r="5">
          <cell r="F5">
            <v>2.7674999999999984E-2</v>
          </cell>
        </row>
        <row r="6">
          <cell r="B6" t="str">
            <v>Edition 2022-01 | Valid from January 1, 2022 until Dec 31, 2022</v>
          </cell>
          <cell r="F6">
            <v>0.03</v>
          </cell>
        </row>
        <row r="7">
          <cell r="F7">
            <v>1.7500000000000002E-2</v>
          </cell>
        </row>
        <row r="8">
          <cell r="F8">
            <v>0.02</v>
          </cell>
        </row>
        <row r="9">
          <cell r="F9">
            <v>0.03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13">
          <cell r="I13">
            <v>41350</v>
          </cell>
        </row>
        <row r="18">
          <cell r="I18">
            <v>58510</v>
          </cell>
        </row>
        <row r="19">
          <cell r="I19">
            <v>73130</v>
          </cell>
        </row>
        <row r="20">
          <cell r="I20">
            <v>74860</v>
          </cell>
        </row>
      </sheetData>
      <sheetData sheetId="7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RMS &amp; CONDITIONS"/>
      <sheetName val="PRICE SUMMARY"/>
      <sheetName val="305 &quot;C+&quot;"/>
      <sheetName val="730 M-HD &quot;C&quot;"/>
      <sheetName val="735 M-HD &quot;C&quot;"/>
      <sheetName val="718 M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R-HD &quot;D&quot; 3"/>
      <sheetName val="830 M &quot;D&quot;"/>
      <sheetName val="830 M-HD &quot;D&quot;"/>
      <sheetName val="830 R-HD &quot;D&quot;"/>
      <sheetName val="830 M &quot;E&quot; 4i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E&quot; 3|4f"/>
      <sheetName val="835 M &quot;E&quot; 4i"/>
      <sheetName val="835 M &quot;E&quot; 3|4f"/>
      <sheetName val="835 R-HD &quot;E&quot; 4i"/>
      <sheetName val="835 R-HD &quot;E&quot; 3|4f"/>
      <sheetName val="840 M &quot;E&quot; 4i"/>
      <sheetName val="840 M &quot;E&quot; 3|4f"/>
      <sheetName val="840 R-HD &quot;E&quot; 4i"/>
      <sheetName val="850 M &quot;C&quot;"/>
      <sheetName val="840 R-HD &quot;E&quot; 3|4f"/>
      <sheetName val="850 M &quot;D&quot; 3"/>
      <sheetName val="850 R-HD &quot;D&quot; 3"/>
      <sheetName val="860 M &quot;D&quot; 3"/>
      <sheetName val="860 R-HD &quot;D&quot; 3"/>
      <sheetName val="870 M &quot;C&quot; 3"/>
      <sheetName val="870 M &quot;E&quot; 3|4f"/>
      <sheetName val="870 R-HD &quot;C&quot; 3"/>
      <sheetName val="870 R-HD &quot;E&quot; 3|4f"/>
      <sheetName val="875 R-HD &quot;E&quot; 3|4i"/>
      <sheetName val="Orange Peel Grapples"/>
      <sheetName val="not published pricing"/>
      <sheetName val="Scrap Magnets"/>
    </sheetNames>
    <sheetDataSet>
      <sheetData sheetId="0" refreshError="1">
        <row r="5">
          <cell r="F5">
            <v>0.01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AF801-5EF0-4408-B185-9F9A3F188DCA}">
  <dimension ref="A1:HL105"/>
  <sheetViews>
    <sheetView tabSelected="1" topLeftCell="A43" workbookViewId="0">
      <selection activeCell="B73" sqref="B73"/>
    </sheetView>
  </sheetViews>
  <sheetFormatPr defaultColWidth="8.5703125" defaultRowHeight="12.75"/>
  <cols>
    <col min="1" max="1" width="4.140625" style="112" customWidth="1"/>
    <col min="2" max="2" width="81.85546875" style="113" customWidth="1"/>
    <col min="3" max="3" width="10.7109375" style="114" customWidth="1"/>
    <col min="4" max="5" width="15.140625" style="115" hidden="1" customWidth="1"/>
    <col min="6" max="9" width="15.140625" style="116" hidden="1" customWidth="1"/>
    <col min="10" max="10" width="15.140625" style="116" customWidth="1"/>
    <col min="11" max="16384" width="8.5703125" style="10"/>
  </cols>
  <sheetData>
    <row r="1" spans="1:10" s="5" customFormat="1">
      <c r="A1" s="1"/>
      <c r="B1" s="117" t="s">
        <v>0</v>
      </c>
      <c r="C1" s="2"/>
      <c r="D1" s="3"/>
      <c r="E1" s="3"/>
      <c r="F1" s="4"/>
      <c r="G1" s="4"/>
      <c r="H1" s="4"/>
      <c r="I1" s="4"/>
      <c r="J1" s="4"/>
    </row>
    <row r="2" spans="1:10">
      <c r="A2" s="6"/>
      <c r="B2" s="118"/>
      <c r="C2" s="7"/>
      <c r="D2" s="8"/>
      <c r="E2" s="8"/>
      <c r="F2" s="9"/>
      <c r="G2" s="9"/>
      <c r="H2" s="9"/>
      <c r="I2" s="9"/>
      <c r="J2" s="9"/>
    </row>
    <row r="3" spans="1:10">
      <c r="A3" s="6"/>
      <c r="B3" s="118"/>
      <c r="C3" s="7"/>
      <c r="D3" s="8"/>
      <c r="E3" s="8"/>
      <c r="F3" s="9"/>
      <c r="G3" s="9"/>
      <c r="H3" s="9"/>
      <c r="I3" s="9"/>
      <c r="J3" s="9"/>
    </row>
    <row r="4" spans="1:10">
      <c r="A4" s="6"/>
      <c r="B4" s="118"/>
      <c r="C4" s="7"/>
      <c r="D4" s="8"/>
      <c r="E4" s="8"/>
      <c r="F4" s="9"/>
      <c r="G4" s="9"/>
      <c r="H4" s="9"/>
      <c r="I4" s="9"/>
      <c r="J4" s="9"/>
    </row>
    <row r="5" spans="1:10" s="16" customFormat="1" ht="11.25">
      <c r="A5" s="11"/>
      <c r="B5" s="12" t="s">
        <v>1</v>
      </c>
      <c r="C5" s="13"/>
      <c r="D5" s="14"/>
      <c r="E5" s="14"/>
      <c r="F5" s="15"/>
      <c r="G5" s="15"/>
      <c r="H5" s="15"/>
      <c r="I5" s="15"/>
      <c r="J5" s="15"/>
    </row>
    <row r="6" spans="1:10" s="16" customFormat="1" ht="11.25">
      <c r="A6" s="11"/>
      <c r="B6" s="12" t="str">
        <f>'[1]GENERAL TERMS &amp; CONDITIONS'!B6</f>
        <v>Edition 2022-01 | Valid from January 1, 2022 until Dec 31, 2022</v>
      </c>
      <c r="C6" s="13"/>
      <c r="D6" s="14"/>
      <c r="E6" s="14"/>
      <c r="F6" s="15"/>
      <c r="G6" s="15"/>
      <c r="H6" s="15"/>
      <c r="I6" s="15"/>
      <c r="J6" s="15"/>
    </row>
    <row r="7" spans="1:10" s="23" customFormat="1" ht="11.25">
      <c r="A7" s="17"/>
      <c r="B7" s="18"/>
      <c r="C7" s="19"/>
      <c r="D7" s="20"/>
      <c r="E7" s="20"/>
      <c r="F7" s="21"/>
      <c r="G7" s="21"/>
      <c r="H7" s="22" t="s">
        <v>2</v>
      </c>
      <c r="I7" s="22" t="s">
        <v>3</v>
      </c>
      <c r="J7" s="22"/>
    </row>
    <row r="8" spans="1:10" s="29" customFormat="1" ht="15" customHeight="1">
      <c r="A8" s="24" t="s">
        <v>4</v>
      </c>
      <c r="B8" s="25"/>
      <c r="C8" s="26"/>
      <c r="D8" s="27" t="s">
        <v>5</v>
      </c>
      <c r="E8" s="27" t="s">
        <v>5</v>
      </c>
      <c r="F8" s="28" t="s">
        <v>5</v>
      </c>
      <c r="G8" s="28" t="s">
        <v>5</v>
      </c>
      <c r="H8" s="28" t="s">
        <v>5</v>
      </c>
      <c r="I8" s="28" t="s">
        <v>5</v>
      </c>
      <c r="J8" s="28" t="s">
        <v>5</v>
      </c>
    </row>
    <row r="9" spans="1:10" s="36" customFormat="1" ht="15" customHeight="1">
      <c r="A9" s="30" t="s">
        <v>6</v>
      </c>
      <c r="B9" s="31" t="s">
        <v>7</v>
      </c>
      <c r="C9" s="32"/>
      <c r="D9" s="33">
        <v>0</v>
      </c>
      <c r="E9" s="33">
        <v>0</v>
      </c>
      <c r="F9" s="34">
        <v>0</v>
      </c>
      <c r="G9" s="34">
        <v>0</v>
      </c>
      <c r="H9" s="34">
        <v>0</v>
      </c>
      <c r="I9" s="34">
        <v>1574190</v>
      </c>
      <c r="J9" s="35">
        <v>1622070</v>
      </c>
    </row>
    <row r="10" spans="1:10" s="29" customFormat="1" ht="15" customHeight="1">
      <c r="A10" s="37"/>
      <c r="B10" s="38" t="s">
        <v>8</v>
      </c>
      <c r="C10" s="39"/>
      <c r="D10" s="40"/>
      <c r="E10" s="40" t="str">
        <f>IF(D10&lt;"",ROUNDUP(+D10*(100%+'[2]GENERAL TERMS &amp; CONDITIONS'!$F$5),-1),"")</f>
        <v/>
      </c>
      <c r="F10" s="41" t="str">
        <f>IF(E10&lt;"",ROUNDUP(+E10*(100%+'[1]GENERAL TERMS &amp; CONDITIONS'!$F$5),-1),"")</f>
        <v/>
      </c>
      <c r="G10" s="41" t="str">
        <f>IF(F10&lt;"",ROUNDUP(+F10*(100%+'[1]GENERAL TERMS &amp; CONDITIONS'!$F$6),-1),"")</f>
        <v/>
      </c>
      <c r="H10" s="41" t="str">
        <f>IF(F10&lt;"",ROUNDUP(+F10*(100%+'[1]GENERAL TERMS &amp; CONDITIONS'!$F$6),-1),"")</f>
        <v/>
      </c>
      <c r="I10" s="41" t="str">
        <f>IF(G10&lt;"",ROUNDUP(+G10*(100%+'[1]GENERAL TERMS &amp; CONDITIONS'!$F$6),-1),"")</f>
        <v/>
      </c>
      <c r="J10" s="41"/>
    </row>
    <row r="11" spans="1:10" s="29" customFormat="1">
      <c r="A11" s="42" t="s">
        <v>6</v>
      </c>
      <c r="B11" s="43" t="s">
        <v>9</v>
      </c>
      <c r="C11" s="44"/>
      <c r="D11" s="45"/>
      <c r="E11" s="45" t="str">
        <f>IF(D11&lt;"",ROUNDUP(+D11*(100%+'[2]GENERAL TERMS &amp; CONDITIONS'!$F$5),-1),"")</f>
        <v/>
      </c>
      <c r="F11" s="46" t="str">
        <f>IF(E11&lt;"",ROUNDUP(+E11*(100%+'[1]GENERAL TERMS &amp; CONDITIONS'!$F$5),-1),"")</f>
        <v/>
      </c>
      <c r="G11" s="46" t="str">
        <f>IF(F11&lt;"",ROUNDUP(+F11*(100%+'[1]GENERAL TERMS &amp; CONDITIONS'!$F$6),-1),"")</f>
        <v/>
      </c>
      <c r="H11" s="46" t="str">
        <f>IF(F11&lt;"",ROUNDUP(+F11*(100%+'[1]GENERAL TERMS &amp; CONDITIONS'!$F$6),-1),"")</f>
        <v/>
      </c>
      <c r="I11" s="46" t="str">
        <f>IF(G11&lt;"",ROUNDUP(+G11*(100%+'[1]GENERAL TERMS &amp; CONDITIONS'!$F$6),-1),"")</f>
        <v/>
      </c>
      <c r="J11" s="46"/>
    </row>
    <row r="12" spans="1:10" s="29" customFormat="1">
      <c r="A12" s="42" t="s">
        <v>6</v>
      </c>
      <c r="B12" s="43" t="s">
        <v>10</v>
      </c>
      <c r="C12" s="44"/>
      <c r="D12" s="45"/>
      <c r="E12" s="45" t="str">
        <f>IF(D12&lt;"",ROUNDUP(+D12*(100%+'[2]GENERAL TERMS &amp; CONDITIONS'!$F$5),-1),"")</f>
        <v/>
      </c>
      <c r="F12" s="46" t="str">
        <f>IF(E12&lt;"",ROUNDUP(+E12*(100%+'[1]GENERAL TERMS &amp; CONDITIONS'!$F$5),-1),"")</f>
        <v/>
      </c>
      <c r="G12" s="46" t="str">
        <f>IF(F12&lt;"",ROUNDUP(+F12*(100%+'[1]GENERAL TERMS &amp; CONDITIONS'!$F$6),-1),"")</f>
        <v/>
      </c>
      <c r="H12" s="46" t="str">
        <f>IF(F12&lt;"",ROUNDUP(+F12*(100%+'[1]GENERAL TERMS &amp; CONDITIONS'!$F$6),-1),"")</f>
        <v/>
      </c>
      <c r="I12" s="46" t="str">
        <f>IF(G12&lt;"",ROUNDUP(+G12*(100%+'[1]GENERAL TERMS &amp; CONDITIONS'!$F$6),-1),"")</f>
        <v/>
      </c>
      <c r="J12" s="46"/>
    </row>
    <row r="13" spans="1:10" s="29" customFormat="1">
      <c r="A13" s="42" t="s">
        <v>6</v>
      </c>
      <c r="B13" s="47" t="s">
        <v>11</v>
      </c>
      <c r="C13" s="44"/>
      <c r="D13" s="45"/>
      <c r="E13" s="45" t="str">
        <f>IF(D13&lt;"",ROUNDUP(+D13*(100%+'[2]GENERAL TERMS &amp; CONDITIONS'!$F$5),-1),"")</f>
        <v/>
      </c>
      <c r="F13" s="46" t="str">
        <f>IF(E13&lt;"",ROUNDUP(+E13*(100%+'[1]GENERAL TERMS &amp; CONDITIONS'!$F$5),-1),"")</f>
        <v/>
      </c>
      <c r="G13" s="46" t="str">
        <f>IF(F13&lt;"",ROUNDUP(+F13*(100%+'[1]GENERAL TERMS &amp; CONDITIONS'!$F$6),-1),"")</f>
        <v/>
      </c>
      <c r="H13" s="46" t="str">
        <f>IF(F13&lt;"",ROUNDUP(+F13*(100%+'[1]GENERAL TERMS &amp; CONDITIONS'!$F$6),-1),"")</f>
        <v/>
      </c>
      <c r="I13" s="46" t="str">
        <f>IF(G13&lt;"",ROUNDUP(+G13*(100%+'[1]GENERAL TERMS &amp; CONDITIONS'!$F$6),-1),"")</f>
        <v/>
      </c>
      <c r="J13" s="46"/>
    </row>
    <row r="14" spans="1:10" s="29" customFormat="1">
      <c r="A14" s="42" t="s">
        <v>6</v>
      </c>
      <c r="B14" s="47" t="s">
        <v>12</v>
      </c>
      <c r="C14" s="44"/>
      <c r="D14" s="45"/>
      <c r="E14" s="45" t="str">
        <f>IF(D14&lt;"",ROUNDUP(+D14*(100%+'[2]GENERAL TERMS &amp; CONDITIONS'!$F$5),-1),"")</f>
        <v/>
      </c>
      <c r="F14" s="46" t="str">
        <f>IF(E14&lt;"",ROUNDUP(+E14*(100%+'[1]GENERAL TERMS &amp; CONDITIONS'!$F$5),-1),"")</f>
        <v/>
      </c>
      <c r="G14" s="46" t="str">
        <f>IF(F14&lt;"",ROUNDUP(+F14*(100%+'[1]GENERAL TERMS &amp; CONDITIONS'!$F$6),-1),"")</f>
        <v/>
      </c>
      <c r="H14" s="46" t="str">
        <f>IF(F14&lt;"",ROUNDUP(+F14*(100%+'[1]GENERAL TERMS &amp; CONDITIONS'!$F$6),-1),"")</f>
        <v/>
      </c>
      <c r="I14" s="46" t="str">
        <f>IF(G14&lt;"",ROUNDUP(+G14*(100%+'[1]GENERAL TERMS &amp; CONDITIONS'!$F$6),-1),"")</f>
        <v/>
      </c>
      <c r="J14" s="46"/>
    </row>
    <row r="15" spans="1:10" s="29" customFormat="1">
      <c r="A15" s="42" t="s">
        <v>6</v>
      </c>
      <c r="B15" s="47" t="s">
        <v>13</v>
      </c>
      <c r="C15" s="44"/>
      <c r="D15" s="45"/>
      <c r="E15" s="45" t="str">
        <f>IF(D15&lt;"",ROUNDUP(+D15*(100%+'[2]GENERAL TERMS &amp; CONDITIONS'!$F$5),-1),"")</f>
        <v/>
      </c>
      <c r="F15" s="46" t="str">
        <f>IF(E15&lt;"",ROUNDUP(+E15*(100%+'[1]GENERAL TERMS &amp; CONDITIONS'!$F$5),-1),"")</f>
        <v/>
      </c>
      <c r="G15" s="46" t="str">
        <f>IF(F15&lt;"",ROUNDUP(+F15*(100%+'[1]GENERAL TERMS &amp; CONDITIONS'!$F$6),-1),"")</f>
        <v/>
      </c>
      <c r="H15" s="46" t="str">
        <f>IF(F15&lt;"",ROUNDUP(+F15*(100%+'[1]GENERAL TERMS &amp; CONDITIONS'!$F$6),-1),"")</f>
        <v/>
      </c>
      <c r="I15" s="46" t="str">
        <f>IF(G15&lt;"",ROUNDUP(+G15*(100%+'[1]GENERAL TERMS &amp; CONDITIONS'!$F$6),-1),"")</f>
        <v/>
      </c>
      <c r="J15" s="46"/>
    </row>
    <row r="16" spans="1:10" s="29" customFormat="1" ht="15" customHeight="1">
      <c r="A16" s="37"/>
      <c r="B16" s="38" t="s">
        <v>14</v>
      </c>
      <c r="C16" s="39"/>
      <c r="D16" s="40"/>
      <c r="E16" s="40" t="str">
        <f>IF(D16&lt;"",ROUNDUP(+D16*(100%+'[2]GENERAL TERMS &amp; CONDITIONS'!$F$5),-1),"")</f>
        <v/>
      </c>
      <c r="F16" s="41" t="str">
        <f>IF(E16&lt;"",ROUNDUP(+E16*(100%+'[1]GENERAL TERMS &amp; CONDITIONS'!$F$5),-1),"")</f>
        <v/>
      </c>
      <c r="G16" s="41" t="str">
        <f>IF(F16&lt;"",ROUNDUP(+F16*(100%+'[1]GENERAL TERMS &amp; CONDITIONS'!$F$6),-1),"")</f>
        <v/>
      </c>
      <c r="H16" s="41" t="str">
        <f>IF(F16&lt;"",ROUNDUP(+F16*(100%+'[1]GENERAL TERMS &amp; CONDITIONS'!$F$6),-1),"")</f>
        <v/>
      </c>
      <c r="I16" s="41" t="str">
        <f>IF(G16&lt;"",ROUNDUP(+G16*(100%+'[1]GENERAL TERMS &amp; CONDITIONS'!$F$6),-1),"")</f>
        <v/>
      </c>
      <c r="J16" s="41"/>
    </row>
    <row r="17" spans="1:10" s="29" customFormat="1">
      <c r="A17" s="42" t="s">
        <v>6</v>
      </c>
      <c r="B17" s="47" t="s">
        <v>15</v>
      </c>
      <c r="C17" s="44"/>
      <c r="D17" s="45"/>
      <c r="E17" s="45" t="str">
        <f>IF(D17&lt;"",ROUNDUP(+D17*(100%+'[2]GENERAL TERMS &amp; CONDITIONS'!$F$5),-1),"")</f>
        <v/>
      </c>
      <c r="F17" s="46" t="str">
        <f>IF(E17&lt;"",ROUNDUP(+E17*(100%+'[1]GENERAL TERMS &amp; CONDITIONS'!$F$5),-1),"")</f>
        <v/>
      </c>
      <c r="G17" s="46" t="str">
        <f>IF(F17&lt;"",ROUNDUP(+F17*(100%+'[1]GENERAL TERMS &amp; CONDITIONS'!$F$6),-1),"")</f>
        <v/>
      </c>
      <c r="H17" s="46" t="str">
        <f>IF(F17&lt;"",ROUNDUP(+F17*(100%+'[1]GENERAL TERMS &amp; CONDITIONS'!$F$6),-1),"")</f>
        <v/>
      </c>
      <c r="I17" s="46" t="str">
        <f>IF(G17&lt;"",ROUNDUP(+G17*(100%+'[1]GENERAL TERMS &amp; CONDITIONS'!$F$6),-1),"")</f>
        <v/>
      </c>
      <c r="J17" s="46"/>
    </row>
    <row r="18" spans="1:10" s="29" customFormat="1">
      <c r="A18" s="42" t="s">
        <v>6</v>
      </c>
      <c r="B18" s="47" t="s">
        <v>16</v>
      </c>
      <c r="C18" s="44"/>
      <c r="D18" s="45"/>
      <c r="E18" s="45" t="str">
        <f>IF(D18&lt;"",ROUNDUP(+D18*(100%+'[2]GENERAL TERMS &amp; CONDITIONS'!$F$5),-1),"")</f>
        <v/>
      </c>
      <c r="F18" s="46" t="str">
        <f>IF(E18&lt;"",ROUNDUP(+E18*(100%+'[1]GENERAL TERMS &amp; CONDITIONS'!$F$5),-1),"")</f>
        <v/>
      </c>
      <c r="G18" s="46" t="str">
        <f>IF(F18&lt;"",ROUNDUP(+F18*(100%+'[1]GENERAL TERMS &amp; CONDITIONS'!$F$6),-1),"")</f>
        <v/>
      </c>
      <c r="H18" s="46" t="str">
        <f>IF(F18&lt;"",ROUNDUP(+F18*(100%+'[1]GENERAL TERMS &amp; CONDITIONS'!$F$6),-1),"")</f>
        <v/>
      </c>
      <c r="I18" s="46" t="str">
        <f>IF(G18&lt;"",ROUNDUP(+G18*(100%+'[1]GENERAL TERMS &amp; CONDITIONS'!$F$6),-1),"")</f>
        <v/>
      </c>
      <c r="J18" s="46"/>
    </row>
    <row r="19" spans="1:10" s="29" customFormat="1">
      <c r="A19" s="42" t="s">
        <v>6</v>
      </c>
      <c r="B19" s="47" t="s">
        <v>17</v>
      </c>
      <c r="C19" s="44"/>
      <c r="D19" s="45"/>
      <c r="E19" s="45" t="str">
        <f>IF(D19&lt;"",ROUNDUP(+D19*(100%+'[2]GENERAL TERMS &amp; CONDITIONS'!$F$5),-1),"")</f>
        <v/>
      </c>
      <c r="F19" s="46" t="str">
        <f>IF(E19&lt;"",ROUNDUP(+E19*(100%+'[1]GENERAL TERMS &amp; CONDITIONS'!$F$5),-1),"")</f>
        <v/>
      </c>
      <c r="G19" s="46" t="str">
        <f>IF(F19&lt;"",ROUNDUP(+F19*(100%+'[1]GENERAL TERMS &amp; CONDITIONS'!$F$6),-1),"")</f>
        <v/>
      </c>
      <c r="H19" s="46" t="str">
        <f>IF(F19&lt;"",ROUNDUP(+F19*(100%+'[1]GENERAL TERMS &amp; CONDITIONS'!$F$6),-1),"")</f>
        <v/>
      </c>
      <c r="I19" s="46" t="str">
        <f>IF(G19&lt;"",ROUNDUP(+G19*(100%+'[1]GENERAL TERMS &amp; CONDITIONS'!$F$6),-1),"")</f>
        <v/>
      </c>
      <c r="J19" s="46"/>
    </row>
    <row r="20" spans="1:10" s="29" customFormat="1" ht="15" customHeight="1">
      <c r="A20" s="37"/>
      <c r="B20" s="38" t="s">
        <v>18</v>
      </c>
      <c r="C20" s="39"/>
      <c r="D20" s="40"/>
      <c r="E20" s="40" t="str">
        <f>IF(D20&lt;"",ROUNDUP(+D20*(100%+'[2]GENERAL TERMS &amp; CONDITIONS'!$F$5),-1),"")</f>
        <v/>
      </c>
      <c r="F20" s="41" t="str">
        <f>IF(E20&lt;"",ROUNDUP(+E20*(100%+'[1]GENERAL TERMS &amp; CONDITIONS'!$F$5),-1),"")</f>
        <v/>
      </c>
      <c r="G20" s="41" t="str">
        <f>IF(F20&lt;"",ROUNDUP(+F20*(100%+'[1]GENERAL TERMS &amp; CONDITIONS'!$F$6),-1),"")</f>
        <v/>
      </c>
      <c r="H20" s="41" t="str">
        <f>IF(F20&lt;"",ROUNDUP(+F20*(100%+'[1]GENERAL TERMS &amp; CONDITIONS'!$F$6),-1),"")</f>
        <v/>
      </c>
      <c r="I20" s="41" t="str">
        <f>IF(G20&lt;"",ROUNDUP(+G20*(100%+'[1]GENERAL TERMS &amp; CONDITIONS'!$F$6),-1),"")</f>
        <v/>
      </c>
      <c r="J20" s="41"/>
    </row>
    <row r="21" spans="1:10" s="29" customFormat="1">
      <c r="A21" s="42" t="s">
        <v>6</v>
      </c>
      <c r="B21" s="47" t="s">
        <v>19</v>
      </c>
      <c r="C21" s="44"/>
      <c r="D21" s="45"/>
      <c r="E21" s="45" t="str">
        <f>IF(D21&lt;"",ROUNDUP(+D21*(100%+'[2]GENERAL TERMS &amp; CONDITIONS'!$F$5),-1),"")</f>
        <v/>
      </c>
      <c r="F21" s="46" t="str">
        <f>IF(E21&lt;"",ROUNDUP(+E21*(100%+'[1]GENERAL TERMS &amp; CONDITIONS'!$F$5),-1),"")</f>
        <v/>
      </c>
      <c r="G21" s="46" t="str">
        <f>IF(F21&lt;"",ROUNDUP(+F21*(100%+'[1]GENERAL TERMS &amp; CONDITIONS'!$F$6),-1),"")</f>
        <v/>
      </c>
      <c r="H21" s="46" t="str">
        <f>IF(F21&lt;"",ROUNDUP(+F21*(100%+'[1]GENERAL TERMS &amp; CONDITIONS'!$F$6),-1),"")</f>
        <v/>
      </c>
      <c r="I21" s="46" t="str">
        <f>IF(G21&lt;"",ROUNDUP(+G21*(100%+'[1]GENERAL TERMS &amp; CONDITIONS'!$F$6),-1),"")</f>
        <v/>
      </c>
      <c r="J21" s="46"/>
    </row>
    <row r="22" spans="1:10" s="29" customFormat="1">
      <c r="A22" s="42" t="s">
        <v>6</v>
      </c>
      <c r="B22" s="47" t="s">
        <v>20</v>
      </c>
      <c r="C22" s="44"/>
      <c r="D22" s="45"/>
      <c r="E22" s="45" t="str">
        <f>IF(D22&lt;"",ROUNDUP(+D22*(100%+'[2]GENERAL TERMS &amp; CONDITIONS'!$F$5),-1),"")</f>
        <v/>
      </c>
      <c r="F22" s="46" t="str">
        <f>IF(E22&lt;"",ROUNDUP(+E22*(100%+'[1]GENERAL TERMS &amp; CONDITIONS'!$F$5),-1),"")</f>
        <v/>
      </c>
      <c r="G22" s="46" t="str">
        <f>IF(F22&lt;"",ROUNDUP(+F22*(100%+'[1]GENERAL TERMS &amp; CONDITIONS'!$F$6),-1),"")</f>
        <v/>
      </c>
      <c r="H22" s="46" t="str">
        <f>IF(F22&lt;"",ROUNDUP(+F22*(100%+'[1]GENERAL TERMS &amp; CONDITIONS'!$F$6),-1),"")</f>
        <v/>
      </c>
      <c r="I22" s="46" t="str">
        <f>IF(G22&lt;"",ROUNDUP(+G22*(100%+'[1]GENERAL TERMS &amp; CONDITIONS'!$F$6),-1),"")</f>
        <v/>
      </c>
      <c r="J22" s="46"/>
    </row>
    <row r="23" spans="1:10" s="29" customFormat="1">
      <c r="A23" s="42" t="s">
        <v>6</v>
      </c>
      <c r="B23" s="47" t="s">
        <v>21</v>
      </c>
      <c r="C23" s="44"/>
      <c r="D23" s="45"/>
      <c r="E23" s="45" t="str">
        <f>IF(D23&lt;"",ROUNDUP(+D23*(100%+'[2]GENERAL TERMS &amp; CONDITIONS'!$F$5),-1),"")</f>
        <v/>
      </c>
      <c r="F23" s="46" t="str">
        <f>IF(E23&lt;"",ROUNDUP(+E23*(100%+'[1]GENERAL TERMS &amp; CONDITIONS'!$F$5),-1),"")</f>
        <v/>
      </c>
      <c r="G23" s="46" t="str">
        <f>IF(F23&lt;"",ROUNDUP(+F23*(100%+'[1]GENERAL TERMS &amp; CONDITIONS'!$F$6),-1),"")</f>
        <v/>
      </c>
      <c r="H23" s="46" t="str">
        <f>IF(F23&lt;"",ROUNDUP(+F23*(100%+'[1]GENERAL TERMS &amp; CONDITIONS'!$F$6),-1),"")</f>
        <v/>
      </c>
      <c r="I23" s="46" t="str">
        <f>IF(G23&lt;"",ROUNDUP(+G23*(100%+'[1]GENERAL TERMS &amp; CONDITIONS'!$F$6),-1),"")</f>
        <v/>
      </c>
      <c r="J23" s="46"/>
    </row>
    <row r="24" spans="1:10" s="29" customFormat="1">
      <c r="A24" s="42" t="s">
        <v>6</v>
      </c>
      <c r="B24" s="47" t="s">
        <v>22</v>
      </c>
      <c r="C24" s="44"/>
      <c r="D24" s="45"/>
      <c r="E24" s="45" t="str">
        <f>IF(D24&lt;"",ROUNDUP(+D24*(100%+'[2]GENERAL TERMS &amp; CONDITIONS'!$F$5),-1),"")</f>
        <v/>
      </c>
      <c r="F24" s="46" t="str">
        <f>IF(E24&lt;"",ROUNDUP(+E24*(100%+'[1]GENERAL TERMS &amp; CONDITIONS'!$F$5),-1),"")</f>
        <v/>
      </c>
      <c r="G24" s="46" t="str">
        <f>IF(F24&lt;"",ROUNDUP(+F24*(100%+'[1]GENERAL TERMS &amp; CONDITIONS'!$F$6),-1),"")</f>
        <v/>
      </c>
      <c r="H24" s="46" t="str">
        <f>IF(F24&lt;"",ROUNDUP(+F24*(100%+'[1]GENERAL TERMS &amp; CONDITIONS'!$F$6),-1),"")</f>
        <v/>
      </c>
      <c r="I24" s="46" t="str">
        <f>IF(G24&lt;"",ROUNDUP(+G24*(100%+'[1]GENERAL TERMS &amp; CONDITIONS'!$F$6),-1),"")</f>
        <v/>
      </c>
      <c r="J24" s="46"/>
    </row>
    <row r="25" spans="1:10" s="29" customFormat="1">
      <c r="A25" s="42" t="s">
        <v>6</v>
      </c>
      <c r="B25" s="47" t="s">
        <v>23</v>
      </c>
      <c r="C25" s="44"/>
      <c r="D25" s="45"/>
      <c r="E25" s="45"/>
      <c r="F25" s="46"/>
      <c r="G25" s="46"/>
      <c r="H25" s="46"/>
      <c r="I25" s="46"/>
      <c r="J25" s="46"/>
    </row>
    <row r="26" spans="1:10">
      <c r="A26" s="42" t="s">
        <v>6</v>
      </c>
      <c r="B26" s="47" t="s">
        <v>24</v>
      </c>
      <c r="C26" s="44"/>
      <c r="D26" s="48"/>
      <c r="E26" s="48" t="str">
        <f>IF(D26&lt;"",ROUNDUP(+D26*(100%+'[2]GENERAL TERMS &amp; CONDITIONS'!$F$5),-1),"")</f>
        <v/>
      </c>
      <c r="F26" s="49" t="str">
        <f>IF(E26&lt;"",ROUNDUP(+E26*(100%+'[1]GENERAL TERMS &amp; CONDITIONS'!$F$5),-1),"")</f>
        <v/>
      </c>
      <c r="G26" s="49" t="str">
        <f>IF(F26&lt;"",ROUNDUP(+F26*(100%+'[1]GENERAL TERMS &amp; CONDITIONS'!$F$6),-1),"")</f>
        <v/>
      </c>
      <c r="H26" s="49" t="str">
        <f>IF(F26&lt;"",ROUNDUP(+F26*(100%+'[1]GENERAL TERMS &amp; CONDITIONS'!$F$6),-1),"")</f>
        <v/>
      </c>
      <c r="I26" s="49" t="str">
        <f>IF(G26&lt;"",ROUNDUP(+G26*(100%+'[1]GENERAL TERMS &amp; CONDITIONS'!$F$6),-1),"")</f>
        <v/>
      </c>
      <c r="J26" s="49"/>
    </row>
    <row r="27" spans="1:10" s="29" customFormat="1">
      <c r="A27" s="42" t="s">
        <v>6</v>
      </c>
      <c r="B27" s="47" t="s">
        <v>25</v>
      </c>
      <c r="C27" s="44"/>
      <c r="D27" s="45"/>
      <c r="E27" s="45" t="str">
        <f>IF(D27&lt;"",ROUNDUP(+D27*(100%+'[2]GENERAL TERMS &amp; CONDITIONS'!$F$5),-1),"")</f>
        <v/>
      </c>
      <c r="F27" s="46" t="str">
        <f>IF(E27&lt;"",ROUNDUP(+E27*(100%+'[1]GENERAL TERMS &amp; CONDITIONS'!$F$5),-1),"")</f>
        <v/>
      </c>
      <c r="G27" s="46" t="str">
        <f>IF(F27&lt;"",ROUNDUP(+F27*(100%+'[1]GENERAL TERMS &amp; CONDITIONS'!$F$6),-1),"")</f>
        <v/>
      </c>
      <c r="H27" s="46" t="str">
        <f>IF(F27&lt;"",ROUNDUP(+F27*(100%+'[1]GENERAL TERMS &amp; CONDITIONS'!$F$6),-1),"")</f>
        <v/>
      </c>
      <c r="I27" s="46" t="str">
        <f>IF(G27&lt;"",ROUNDUP(+G27*(100%+'[1]GENERAL TERMS &amp; CONDITIONS'!$F$6),-1),"")</f>
        <v/>
      </c>
      <c r="J27" s="46"/>
    </row>
    <row r="28" spans="1:10" s="29" customFormat="1">
      <c r="A28" s="42" t="s">
        <v>6</v>
      </c>
      <c r="B28" s="47" t="s">
        <v>26</v>
      </c>
      <c r="C28" s="44"/>
      <c r="D28" s="45"/>
      <c r="E28" s="45" t="str">
        <f>IF(D28&lt;"",ROUNDUP(+D28*(100%+'[2]GENERAL TERMS &amp; CONDITIONS'!$F$5),-1),"")</f>
        <v/>
      </c>
      <c r="F28" s="46" t="str">
        <f>IF(E28&lt;"",ROUNDUP(+E28*(100%+'[1]GENERAL TERMS &amp; CONDITIONS'!$F$5),-1),"")</f>
        <v/>
      </c>
      <c r="G28" s="46" t="str">
        <f>IF(F28&lt;"",ROUNDUP(+F28*(100%+'[1]GENERAL TERMS &amp; CONDITIONS'!$F$6),-1),"")</f>
        <v/>
      </c>
      <c r="H28" s="46" t="str">
        <f>IF(F28&lt;"",ROUNDUP(+F28*(100%+'[1]GENERAL TERMS &amp; CONDITIONS'!$F$6),-1),"")</f>
        <v/>
      </c>
      <c r="I28" s="46" t="str">
        <f>IF(G28&lt;"",ROUNDUP(+G28*(100%+'[1]GENERAL TERMS &amp; CONDITIONS'!$F$6),-1),"")</f>
        <v/>
      </c>
      <c r="J28" s="46"/>
    </row>
    <row r="29" spans="1:10" s="29" customFormat="1" ht="15" customHeight="1">
      <c r="A29" s="37"/>
      <c r="B29" s="38" t="s">
        <v>27</v>
      </c>
      <c r="C29" s="39"/>
      <c r="D29" s="40"/>
      <c r="E29" s="40" t="str">
        <f>IF(D29&lt;"",ROUNDUP(+D29*(100%+'[2]GENERAL TERMS &amp; CONDITIONS'!$F$5),-1),"")</f>
        <v/>
      </c>
      <c r="F29" s="41" t="str">
        <f>IF(E29&lt;"",ROUNDUP(+E29*(100%+'[1]GENERAL TERMS &amp; CONDITIONS'!$F$5),-1),"")</f>
        <v/>
      </c>
      <c r="G29" s="41" t="str">
        <f>IF(F29&lt;"",ROUNDUP(+F29*(100%+'[1]GENERAL TERMS &amp; CONDITIONS'!$F$6),-1),"")</f>
        <v/>
      </c>
      <c r="H29" s="41" t="str">
        <f>IF(F29&lt;"",ROUNDUP(+F29*(100%+'[1]GENERAL TERMS &amp; CONDITIONS'!$F$6),-1),"")</f>
        <v/>
      </c>
      <c r="I29" s="41" t="str">
        <f>IF(G29&lt;"",ROUNDUP(+G29*(100%+'[1]GENERAL TERMS &amp; CONDITIONS'!$F$6),-1),"")</f>
        <v/>
      </c>
      <c r="J29" s="41"/>
    </row>
    <row r="30" spans="1:10" s="29" customFormat="1">
      <c r="A30" s="42" t="s">
        <v>6</v>
      </c>
      <c r="B30" s="47" t="s">
        <v>28</v>
      </c>
      <c r="C30" s="44"/>
      <c r="D30" s="45"/>
      <c r="E30" s="45" t="str">
        <f>IF(D30&lt;"",ROUNDUP(+D30*(100%+'[2]GENERAL TERMS &amp; CONDITIONS'!$F$5),-1),"")</f>
        <v/>
      </c>
      <c r="F30" s="46" t="str">
        <f>IF(E30&lt;"",ROUNDUP(+E30*(100%+'[1]GENERAL TERMS &amp; CONDITIONS'!$F$5),-1),"")</f>
        <v/>
      </c>
      <c r="G30" s="46" t="str">
        <f>IF(F30&lt;"",ROUNDUP(+F30*(100%+'[1]GENERAL TERMS &amp; CONDITIONS'!$F$6),-1),"")</f>
        <v/>
      </c>
      <c r="H30" s="46" t="str">
        <f>IF(F30&lt;"",ROUNDUP(+F30*(100%+'[1]GENERAL TERMS &amp; CONDITIONS'!$F$6),-1),"")</f>
        <v/>
      </c>
      <c r="I30" s="46" t="str">
        <f>IF(G30&lt;"",ROUNDUP(+G30*(100%+'[1]GENERAL TERMS &amp; CONDITIONS'!$F$6),-1),"")</f>
        <v/>
      </c>
      <c r="J30" s="46"/>
    </row>
    <row r="31" spans="1:10" s="29" customFormat="1">
      <c r="A31" s="42" t="s">
        <v>6</v>
      </c>
      <c r="B31" s="47" t="s">
        <v>29</v>
      </c>
      <c r="C31" s="44"/>
      <c r="D31" s="45"/>
      <c r="E31" s="45" t="str">
        <f>IF(D31&lt;"",ROUNDUP(+D31*(100%+'[2]GENERAL TERMS &amp; CONDITIONS'!$F$5),-1),"")</f>
        <v/>
      </c>
      <c r="F31" s="46" t="str">
        <f>IF(E31&lt;"",ROUNDUP(+E31*(100%+'[1]GENERAL TERMS &amp; CONDITIONS'!$F$5),-1),"")</f>
        <v/>
      </c>
      <c r="G31" s="46" t="str">
        <f>IF(F31&lt;"",ROUNDUP(+F31*(100%+'[1]GENERAL TERMS &amp; CONDITIONS'!$F$6),-1),"")</f>
        <v/>
      </c>
      <c r="H31" s="46" t="str">
        <f>IF(F31&lt;"",ROUNDUP(+F31*(100%+'[1]GENERAL TERMS &amp; CONDITIONS'!$F$6),-1),"")</f>
        <v/>
      </c>
      <c r="I31" s="46" t="str">
        <f>IF(G31&lt;"",ROUNDUP(+G31*(100%+'[1]GENERAL TERMS &amp; CONDITIONS'!$F$6),-1),"")</f>
        <v/>
      </c>
      <c r="J31" s="46"/>
    </row>
    <row r="32" spans="1:10" s="29" customFormat="1">
      <c r="A32" s="42" t="s">
        <v>6</v>
      </c>
      <c r="B32" s="50" t="s">
        <v>30</v>
      </c>
      <c r="C32" s="44"/>
      <c r="D32" s="45"/>
      <c r="E32" s="45" t="str">
        <f>IF(D32&lt;"",ROUNDUP(+D32*(100%+'[2]GENERAL TERMS &amp; CONDITIONS'!$F$5),-1),"")</f>
        <v/>
      </c>
      <c r="F32" s="46" t="str">
        <f>IF(E32&lt;"",ROUNDUP(+E32*(100%+'[1]GENERAL TERMS &amp; CONDITIONS'!$F$5),-1),"")</f>
        <v/>
      </c>
      <c r="G32" s="46" t="str">
        <f>IF(F32&lt;"",ROUNDUP(+F32*(100%+'[1]GENERAL TERMS &amp; CONDITIONS'!$F$6),-1),"")</f>
        <v/>
      </c>
      <c r="H32" s="46" t="str">
        <f>IF(F32&lt;"",ROUNDUP(+F32*(100%+'[1]GENERAL TERMS &amp; CONDITIONS'!$F$6),-1),"")</f>
        <v/>
      </c>
      <c r="I32" s="46" t="str">
        <f>IF(G32&lt;"",ROUNDUP(+G32*(100%+'[1]GENERAL TERMS &amp; CONDITIONS'!$F$6),-1),"")</f>
        <v/>
      </c>
      <c r="J32" s="46"/>
    </row>
    <row r="33" spans="1:10">
      <c r="A33" s="42" t="s">
        <v>6</v>
      </c>
      <c r="B33" s="47" t="s">
        <v>31</v>
      </c>
      <c r="C33" s="44"/>
      <c r="D33" s="48">
        <v>1020</v>
      </c>
      <c r="E33" s="48">
        <f>IF(D33&lt;"",ROUNDUP(+D33*(100%+'[2]GENERAL TERMS &amp; CONDITIONS'!$F$5),-1),"")</f>
        <v>1040</v>
      </c>
      <c r="F33" s="49"/>
      <c r="G33" s="49"/>
      <c r="H33" s="49"/>
      <c r="I33" s="49"/>
      <c r="J33" s="49"/>
    </row>
    <row r="34" spans="1:10">
      <c r="A34" s="42" t="s">
        <v>6</v>
      </c>
      <c r="B34" s="47" t="s">
        <v>32</v>
      </c>
      <c r="C34" s="44"/>
      <c r="D34" s="48">
        <v>2700</v>
      </c>
      <c r="E34" s="48">
        <f>IF(D34&lt;"",ROUNDUP(+D34*(100%+'[2]GENERAL TERMS &amp; CONDITIONS'!$F$5),-1),"")</f>
        <v>2730</v>
      </c>
      <c r="F34" s="49"/>
      <c r="G34" s="49"/>
      <c r="H34" s="49"/>
      <c r="I34" s="49"/>
      <c r="J34" s="49"/>
    </row>
    <row r="35" spans="1:10">
      <c r="A35" s="42" t="s">
        <v>6</v>
      </c>
      <c r="B35" s="47" t="s">
        <v>33</v>
      </c>
      <c r="C35" s="44"/>
      <c r="D35" s="48"/>
      <c r="E35" s="48"/>
      <c r="F35" s="49"/>
      <c r="G35" s="49"/>
      <c r="H35" s="49"/>
      <c r="I35" s="49"/>
      <c r="J35" s="49"/>
    </row>
    <row r="36" spans="1:10" s="29" customFormat="1">
      <c r="A36" s="42" t="s">
        <v>6</v>
      </c>
      <c r="B36" s="47" t="s">
        <v>34</v>
      </c>
      <c r="C36" s="44"/>
      <c r="D36" s="45"/>
      <c r="E36" s="45" t="str">
        <f>IF(D36&lt;"",ROUNDUP(+D36*(100%+'[2]GENERAL TERMS &amp; CONDITIONS'!$F$5),-1),"")</f>
        <v/>
      </c>
      <c r="F36" s="46" t="str">
        <f>IF(E36&lt;"",ROUNDUP(+E36*(100%+'[1]GENERAL TERMS &amp; CONDITIONS'!$F$5),-1),"")</f>
        <v/>
      </c>
      <c r="G36" s="46" t="str">
        <f>IF(F36&lt;"",ROUNDUP(+F36*(100%+'[1]GENERAL TERMS &amp; CONDITIONS'!$F$6),-1),"")</f>
        <v/>
      </c>
      <c r="H36" s="46" t="str">
        <f>IF(F36&lt;"",ROUNDUP(+F36*(100%+'[1]GENERAL TERMS &amp; CONDITIONS'!$F$6),-1),"")</f>
        <v/>
      </c>
      <c r="I36" s="46" t="str">
        <f>IF(G36&lt;"",ROUNDUP(+G36*(100%+'[1]GENERAL TERMS &amp; CONDITIONS'!$F$6),-1),"")</f>
        <v/>
      </c>
      <c r="J36" s="46"/>
    </row>
    <row r="37" spans="1:10" s="29" customFormat="1">
      <c r="A37" s="42" t="s">
        <v>6</v>
      </c>
      <c r="B37" s="47" t="s">
        <v>35</v>
      </c>
      <c r="C37" s="44"/>
      <c r="D37" s="45"/>
      <c r="E37" s="45" t="str">
        <f>IF(D37&lt;"",ROUNDUP(+D37*(100%+'[2]GENERAL TERMS &amp; CONDITIONS'!$F$5),-1),"")</f>
        <v/>
      </c>
      <c r="F37" s="46" t="str">
        <f>IF(E37&lt;"",ROUNDUP(+E37*(100%+'[1]GENERAL TERMS &amp; CONDITIONS'!$F$5),-1),"")</f>
        <v/>
      </c>
      <c r="G37" s="46" t="str">
        <f>IF(F37&lt;"",ROUNDUP(+F37*(100%+'[1]GENERAL TERMS &amp; CONDITIONS'!$F$6),-1),"")</f>
        <v/>
      </c>
      <c r="H37" s="46" t="str">
        <f>IF(F37&lt;"",ROUNDUP(+F37*(100%+'[1]GENERAL TERMS &amp; CONDITIONS'!$F$6),-1),"")</f>
        <v/>
      </c>
      <c r="I37" s="46" t="str">
        <f>IF(G37&lt;"",ROUNDUP(+G37*(100%+'[1]GENERAL TERMS &amp; CONDITIONS'!$F$6),-1),"")</f>
        <v/>
      </c>
      <c r="J37" s="46"/>
    </row>
    <row r="38" spans="1:10" s="29" customFormat="1">
      <c r="A38" s="42" t="s">
        <v>6</v>
      </c>
      <c r="B38" s="47" t="s">
        <v>36</v>
      </c>
      <c r="C38" s="44"/>
      <c r="D38" s="45"/>
      <c r="E38" s="45" t="str">
        <f>IF(D38&lt;"",ROUNDUP(+D38*(100%+'[2]GENERAL TERMS &amp; CONDITIONS'!$F$5),-1),"")</f>
        <v/>
      </c>
      <c r="F38" s="46" t="str">
        <f>IF(E38&lt;"",ROUNDUP(+E38*(100%+'[1]GENERAL TERMS &amp; CONDITIONS'!$F$5),-1),"")</f>
        <v/>
      </c>
      <c r="G38" s="46" t="str">
        <f>IF(F38&lt;"",ROUNDUP(+F38*(100%+'[1]GENERAL TERMS &amp; CONDITIONS'!$F$6),-1),"")</f>
        <v/>
      </c>
      <c r="H38" s="46" t="str">
        <f>IF(F38&lt;"",ROUNDUP(+F38*(100%+'[1]GENERAL TERMS &amp; CONDITIONS'!$F$6),-1),"")</f>
        <v/>
      </c>
      <c r="I38" s="46" t="str">
        <f>IF(G38&lt;"",ROUNDUP(+G38*(100%+'[1]GENERAL TERMS &amp; CONDITIONS'!$F$6),-1),"")</f>
        <v/>
      </c>
      <c r="J38" s="46"/>
    </row>
    <row r="39" spans="1:10" s="29" customFormat="1">
      <c r="A39" s="42" t="s">
        <v>6</v>
      </c>
      <c r="B39" s="47" t="s">
        <v>37</v>
      </c>
      <c r="C39" s="44"/>
      <c r="D39" s="45"/>
      <c r="E39" s="45" t="str">
        <f>IF(D39&lt;"",ROUNDUP(+D39*(100%+'[2]GENERAL TERMS &amp; CONDITIONS'!$F$5),-1),"")</f>
        <v/>
      </c>
      <c r="F39" s="46" t="str">
        <f>IF(E39&lt;"",ROUNDUP(+E39*(100%+'[1]GENERAL TERMS &amp; CONDITIONS'!$F$5),-1),"")</f>
        <v/>
      </c>
      <c r="G39" s="46" t="str">
        <f>IF(F39&lt;"",ROUNDUP(+F39*(100%+'[1]GENERAL TERMS &amp; CONDITIONS'!$F$6),-1),"")</f>
        <v/>
      </c>
      <c r="H39" s="46" t="str">
        <f>IF(F39&lt;"",ROUNDUP(+F39*(100%+'[1]GENERAL TERMS &amp; CONDITIONS'!$F$6),-1),"")</f>
        <v/>
      </c>
      <c r="I39" s="46" t="str">
        <f>IF(G39&lt;"",ROUNDUP(+G39*(100%+'[1]GENERAL TERMS &amp; CONDITIONS'!$F$6),-1),"")</f>
        <v/>
      </c>
      <c r="J39" s="46"/>
    </row>
    <row r="40" spans="1:10" s="29" customFormat="1">
      <c r="A40" s="42" t="s">
        <v>6</v>
      </c>
      <c r="B40" s="47" t="s">
        <v>38</v>
      </c>
      <c r="C40" s="44"/>
      <c r="D40" s="45"/>
      <c r="E40" s="45" t="str">
        <f>IF(D40&lt;"",ROUNDUP(+D40*(100%+'[2]GENERAL TERMS &amp; CONDITIONS'!$F$5),-1),"")</f>
        <v/>
      </c>
      <c r="F40" s="46" t="str">
        <f>IF(E40&lt;"",ROUNDUP(+E40*(100%+'[1]GENERAL TERMS &amp; CONDITIONS'!$F$5),-1),"")</f>
        <v/>
      </c>
      <c r="G40" s="46" t="str">
        <f>IF(F40&lt;"",ROUNDUP(+F40*(100%+'[1]GENERAL TERMS &amp; CONDITIONS'!$F$6),-1),"")</f>
        <v/>
      </c>
      <c r="H40" s="46" t="str">
        <f>IF(F40&lt;"",ROUNDUP(+F40*(100%+'[1]GENERAL TERMS &amp; CONDITIONS'!$F$6),-1),"")</f>
        <v/>
      </c>
      <c r="I40" s="46" t="str">
        <f>IF(G40&lt;"",ROUNDUP(+G40*(100%+'[1]GENERAL TERMS &amp; CONDITIONS'!$F$6),-1),"")</f>
        <v/>
      </c>
      <c r="J40" s="46"/>
    </row>
    <row r="41" spans="1:10" s="29" customFormat="1">
      <c r="A41" s="42" t="s">
        <v>6</v>
      </c>
      <c r="B41" s="47" t="s">
        <v>39</v>
      </c>
      <c r="C41" s="44"/>
      <c r="D41" s="45"/>
      <c r="E41" s="45"/>
      <c r="F41" s="46"/>
      <c r="G41" s="46"/>
      <c r="H41" s="46"/>
      <c r="I41" s="46"/>
      <c r="J41" s="46"/>
    </row>
    <row r="42" spans="1:10" s="29" customFormat="1">
      <c r="A42" s="42" t="s">
        <v>6</v>
      </c>
      <c r="B42" s="47" t="s">
        <v>40</v>
      </c>
      <c r="C42" s="44"/>
      <c r="D42" s="45"/>
      <c r="E42" s="45" t="str">
        <f>IF(D42&lt;"",ROUNDUP(+D42*(100%+'[2]GENERAL TERMS &amp; CONDITIONS'!$F$5),-1),"")</f>
        <v/>
      </c>
      <c r="F42" s="46" t="str">
        <f>IF(E42&lt;"",ROUNDUP(+E42*(100%+'[1]GENERAL TERMS &amp; CONDITIONS'!$F$5),-1),"")</f>
        <v/>
      </c>
      <c r="G42" s="46" t="str">
        <f>IF(F42&lt;"",ROUNDUP(+F42*(100%+'[1]GENERAL TERMS &amp; CONDITIONS'!$F$6),-1),"")</f>
        <v/>
      </c>
      <c r="H42" s="46" t="str">
        <f>IF(F42&lt;"",ROUNDUP(+F42*(100%+'[1]GENERAL TERMS &amp; CONDITIONS'!$F$6),-1),"")</f>
        <v/>
      </c>
      <c r="I42" s="46" t="str">
        <f>IF(G42&lt;"",ROUNDUP(+G42*(100%+'[1]GENERAL TERMS &amp; CONDITIONS'!$F$6),-1),"")</f>
        <v/>
      </c>
      <c r="J42" s="46"/>
    </row>
    <row r="43" spans="1:10" s="29" customFormat="1">
      <c r="A43" s="42" t="s">
        <v>6</v>
      </c>
      <c r="B43" s="47" t="s">
        <v>41</v>
      </c>
      <c r="C43" s="44"/>
      <c r="D43" s="45"/>
      <c r="E43" s="45" t="str">
        <f>IF(D43&lt;"",ROUNDUP(+D43*(100%+'[2]GENERAL TERMS &amp; CONDITIONS'!$F$5),-1),"")</f>
        <v/>
      </c>
      <c r="F43" s="46" t="str">
        <f>IF(E43&lt;"",ROUNDUP(+E43*(100%+'[1]GENERAL TERMS &amp; CONDITIONS'!$F$5),-1),"")</f>
        <v/>
      </c>
      <c r="G43" s="46" t="str">
        <f>IF(F43&lt;"",ROUNDUP(+F43*(100%+'[1]GENERAL TERMS &amp; CONDITIONS'!$F$6),-1),"")</f>
        <v/>
      </c>
      <c r="H43" s="46" t="str">
        <f>IF(F43&lt;"",ROUNDUP(+F43*(100%+'[1]GENERAL TERMS &amp; CONDITIONS'!$F$6),-1),"")</f>
        <v/>
      </c>
      <c r="I43" s="46" t="str">
        <f>IF(G43&lt;"",ROUNDUP(+G43*(100%+'[1]GENERAL TERMS &amp; CONDITIONS'!$F$6),-1),"")</f>
        <v/>
      </c>
      <c r="J43" s="46"/>
    </row>
    <row r="44" spans="1:10" s="29" customFormat="1" ht="15" customHeight="1">
      <c r="A44" s="37"/>
      <c r="B44" s="38" t="s">
        <v>42</v>
      </c>
      <c r="C44" s="39"/>
      <c r="D44" s="40"/>
      <c r="E44" s="40" t="str">
        <f>IF(D44&lt;"",ROUNDUP(+D44*(100%+'[2]GENERAL TERMS &amp; CONDITIONS'!$F$5),-1),"")</f>
        <v/>
      </c>
      <c r="F44" s="41" t="str">
        <f>IF(E44&lt;"",ROUNDUP(+E44*(100%+'[1]GENERAL TERMS &amp; CONDITIONS'!$F$5),-1),"")</f>
        <v/>
      </c>
      <c r="G44" s="41" t="str">
        <f>IF(F44&lt;"",ROUNDUP(+F44*(100%+'[1]GENERAL TERMS &amp; CONDITIONS'!$F$6),-1),"")</f>
        <v/>
      </c>
      <c r="H44" s="41" t="str">
        <f>IF(F44&lt;"",ROUNDUP(+F44*(100%+'[1]GENERAL TERMS &amp; CONDITIONS'!$F$6),-1),"")</f>
        <v/>
      </c>
      <c r="I44" s="41" t="str">
        <f>IF(G44&lt;"",ROUNDUP(+G44*(100%+'[1]GENERAL TERMS &amp; CONDITIONS'!$F$6),-1),"")</f>
        <v/>
      </c>
      <c r="J44" s="41"/>
    </row>
    <row r="45" spans="1:10" s="29" customFormat="1">
      <c r="A45" s="42" t="s">
        <v>6</v>
      </c>
      <c r="B45" s="43" t="s">
        <v>43</v>
      </c>
      <c r="C45" s="44"/>
      <c r="D45" s="45"/>
      <c r="E45" s="45" t="str">
        <f>IF(D45&lt;"",ROUNDUP(+D45*(100%+'[2]GENERAL TERMS &amp; CONDITIONS'!$F$5),-1),"")</f>
        <v/>
      </c>
      <c r="F45" s="46" t="str">
        <f>IF(E45&lt;"",ROUNDUP(+E45*(100%+'[1]GENERAL TERMS &amp; CONDITIONS'!$F$5),-1),"")</f>
        <v/>
      </c>
      <c r="G45" s="46" t="str">
        <f>IF(F45&lt;"",ROUNDUP(+F45*(100%+'[1]GENERAL TERMS &amp; CONDITIONS'!$F$6),-1),"")</f>
        <v/>
      </c>
      <c r="H45" s="46" t="str">
        <f>IF(F45&lt;"",ROUNDUP(+F45*(100%+'[1]GENERAL TERMS &amp; CONDITIONS'!$F$6),-1),"")</f>
        <v/>
      </c>
      <c r="I45" s="46" t="str">
        <f>IF(G45&lt;"",ROUNDUP(+G45*(100%+'[1]GENERAL TERMS &amp; CONDITIONS'!$F$6),-1),"")</f>
        <v/>
      </c>
      <c r="J45" s="46"/>
    </row>
    <row r="46" spans="1:10" s="54" customFormat="1">
      <c r="A46" s="42" t="s">
        <v>6</v>
      </c>
      <c r="B46" s="47" t="s">
        <v>44</v>
      </c>
      <c r="C46" s="51"/>
      <c r="D46" s="52"/>
      <c r="E46" s="52" t="str">
        <f>IF(D46&lt;"",ROUNDUP(+D46*(100%+'[2]GENERAL TERMS &amp; CONDITIONS'!$F$5),-1),"")</f>
        <v/>
      </c>
      <c r="F46" s="53" t="str">
        <f>IF(E46&lt;"",ROUNDUP(+E46*(100%+'[1]GENERAL TERMS &amp; CONDITIONS'!$F$5),-1),"")</f>
        <v/>
      </c>
      <c r="G46" s="53" t="str">
        <f>IF(F46&lt;"",ROUNDUP(+F46*(100%+'[1]GENERAL TERMS &amp; CONDITIONS'!$F$6),-1),"")</f>
        <v/>
      </c>
      <c r="H46" s="53" t="str">
        <f>IF(F46&lt;"",ROUNDUP(+F46*(100%+'[1]GENERAL TERMS &amp; CONDITIONS'!$F$6),-1),"")</f>
        <v/>
      </c>
      <c r="I46" s="53" t="str">
        <f>IF(G46&lt;"",ROUNDUP(+G46*(100%+'[1]GENERAL TERMS &amp; CONDITIONS'!$F$6),-1),"")</f>
        <v/>
      </c>
      <c r="J46" s="53"/>
    </row>
    <row r="47" spans="1:10" s="54" customFormat="1">
      <c r="A47" s="42" t="s">
        <v>6</v>
      </c>
      <c r="B47" s="47" t="s">
        <v>45</v>
      </c>
      <c r="C47" s="51"/>
      <c r="D47" s="52"/>
      <c r="E47" s="52" t="str">
        <f>IF(D47&lt;"",ROUNDUP(+D47*(100%+'[2]GENERAL TERMS &amp; CONDITIONS'!$F$5),-1),"")</f>
        <v/>
      </c>
      <c r="F47" s="53" t="str">
        <f>IF(E47&lt;"",ROUNDUP(+E47*(100%+'[1]GENERAL TERMS &amp; CONDITIONS'!$F$5),-1),"")</f>
        <v/>
      </c>
      <c r="G47" s="53" t="str">
        <f>IF(F47&lt;"",ROUNDUP(+F47*(100%+'[1]GENERAL TERMS &amp; CONDITIONS'!$F$6),-1),"")</f>
        <v/>
      </c>
      <c r="H47" s="53" t="str">
        <f>IF(F47&lt;"",ROUNDUP(+F47*(100%+'[1]GENERAL TERMS &amp; CONDITIONS'!$F$6),-1),"")</f>
        <v/>
      </c>
      <c r="I47" s="53" t="str">
        <f>IF(G47&lt;"",ROUNDUP(+G47*(100%+'[1]GENERAL TERMS &amp; CONDITIONS'!$F$6),-1),"")</f>
        <v/>
      </c>
      <c r="J47" s="53"/>
    </row>
    <row r="48" spans="1:10" s="29" customFormat="1">
      <c r="A48" s="42" t="s">
        <v>6</v>
      </c>
      <c r="B48" s="47" t="s">
        <v>46</v>
      </c>
      <c r="C48" s="44"/>
      <c r="D48" s="45"/>
      <c r="E48" s="45" t="str">
        <f>IF(D48&lt;"",ROUNDUP(+D48*(100%+'[2]GENERAL TERMS &amp; CONDITIONS'!$F$5),-1),"")</f>
        <v/>
      </c>
      <c r="F48" s="46" t="str">
        <f>IF(E48&lt;"",ROUNDUP(+E48*(100%+'[1]GENERAL TERMS &amp; CONDITIONS'!$F$5),-1),"")</f>
        <v/>
      </c>
      <c r="G48" s="46" t="str">
        <f>IF(F48&lt;"",ROUNDUP(+F48*(100%+'[1]GENERAL TERMS &amp; CONDITIONS'!$F$6),-1),"")</f>
        <v/>
      </c>
      <c r="H48" s="46" t="str">
        <f>IF(F48&lt;"",ROUNDUP(+F48*(100%+'[1]GENERAL TERMS &amp; CONDITIONS'!$F$6),-1),"")</f>
        <v/>
      </c>
      <c r="I48" s="46" t="str">
        <f>IF(G48&lt;"",ROUNDUP(+G48*(100%+'[1]GENERAL TERMS &amp; CONDITIONS'!$F$6),-1),"")</f>
        <v/>
      </c>
      <c r="J48" s="46"/>
    </row>
    <row r="49" spans="1:10" s="29" customFormat="1">
      <c r="A49" s="42" t="s">
        <v>6</v>
      </c>
      <c r="B49" s="47" t="s">
        <v>47</v>
      </c>
      <c r="C49" s="44"/>
      <c r="D49" s="45"/>
      <c r="E49" s="45"/>
      <c r="F49" s="46"/>
      <c r="G49" s="46"/>
      <c r="H49" s="46"/>
      <c r="I49" s="46"/>
      <c r="J49" s="46"/>
    </row>
    <row r="50" spans="1:10" s="29" customFormat="1">
      <c r="A50" s="42" t="s">
        <v>6</v>
      </c>
      <c r="B50" s="47" t="s">
        <v>48</v>
      </c>
      <c r="C50" s="44"/>
      <c r="D50" s="45"/>
      <c r="E50" s="45" t="str">
        <f>IF(D50&lt;"",ROUNDUP(+D50*(100%+'[2]GENERAL TERMS &amp; CONDITIONS'!$F$5),-1),"")</f>
        <v/>
      </c>
      <c r="F50" s="46" t="str">
        <f>IF(E50&lt;"",ROUNDUP(+E50*(100%+'[1]GENERAL TERMS &amp; CONDITIONS'!$F$5),-1),"")</f>
        <v/>
      </c>
      <c r="G50" s="46" t="str">
        <f>IF(F50&lt;"",ROUNDUP(+F50*(100%+'[1]GENERAL TERMS &amp; CONDITIONS'!$F$6),-1),"")</f>
        <v/>
      </c>
      <c r="H50" s="46" t="str">
        <f>IF(F50&lt;"",ROUNDUP(+F50*(100%+'[1]GENERAL TERMS &amp; CONDITIONS'!$F$6),-1),"")</f>
        <v/>
      </c>
      <c r="I50" s="46" t="str">
        <f>IF(G50&lt;"",ROUNDUP(+G50*(100%+'[1]GENERAL TERMS &amp; CONDITIONS'!$F$6),-1),"")</f>
        <v/>
      </c>
      <c r="J50" s="46"/>
    </row>
    <row r="51" spans="1:10" s="29" customFormat="1" ht="15" customHeight="1">
      <c r="A51" s="37"/>
      <c r="B51" s="38" t="s">
        <v>49</v>
      </c>
      <c r="C51" s="39"/>
      <c r="D51" s="40"/>
      <c r="E51" s="40" t="str">
        <f>IF(D51&lt;"",ROUNDUP(+D51*(100%+'[2]GENERAL TERMS &amp; CONDITIONS'!$F$5),-1),"")</f>
        <v/>
      </c>
      <c r="F51" s="41" t="str">
        <f>IF(E51&lt;"",ROUNDUP(+E51*(100%+'[1]GENERAL TERMS &amp; CONDITIONS'!$F$5),-1),"")</f>
        <v/>
      </c>
      <c r="G51" s="41" t="str">
        <f>IF(F51&lt;"",ROUNDUP(+F51*(100%+'[1]GENERAL TERMS &amp; CONDITIONS'!$F$6),-1),"")</f>
        <v/>
      </c>
      <c r="H51" s="41" t="str">
        <f>IF(F51&lt;"",ROUNDUP(+F51*(100%+'[1]GENERAL TERMS &amp; CONDITIONS'!$F$6),-1),"")</f>
        <v/>
      </c>
      <c r="I51" s="41" t="str">
        <f>IF(G51&lt;"",ROUNDUP(+G51*(100%+'[1]GENERAL TERMS &amp; CONDITIONS'!$F$6),-1),"")</f>
        <v/>
      </c>
      <c r="J51" s="41"/>
    </row>
    <row r="52" spans="1:10" s="29" customFormat="1">
      <c r="A52" s="42" t="s">
        <v>6</v>
      </c>
      <c r="B52" s="50" t="s">
        <v>50</v>
      </c>
      <c r="C52" s="44"/>
      <c r="D52" s="45"/>
      <c r="E52" s="45" t="str">
        <f>IF(D52&lt;"",ROUNDUP(+D52*(100%+'[2]GENERAL TERMS &amp; CONDITIONS'!$F$5),-1),"")</f>
        <v/>
      </c>
      <c r="F52" s="46" t="str">
        <f>IF(E52&lt;"",ROUNDUP(+E52*(100%+'[1]GENERAL TERMS &amp; CONDITIONS'!$F$5),-1),"")</f>
        <v/>
      </c>
      <c r="G52" s="46" t="str">
        <f>IF(F52&lt;"",ROUNDUP(+F52*(100%+'[1]GENERAL TERMS &amp; CONDITIONS'!$F$6),-1),"")</f>
        <v/>
      </c>
      <c r="H52" s="46" t="str">
        <f>IF(F52&lt;"",ROUNDUP(+F52*(100%+'[1]GENERAL TERMS &amp; CONDITIONS'!$F$6),-1),"")</f>
        <v/>
      </c>
      <c r="I52" s="46" t="str">
        <f>IF(G52&lt;"",ROUNDUP(+G52*(100%+'[1]GENERAL TERMS &amp; CONDITIONS'!$F$6),-1),"")</f>
        <v/>
      </c>
      <c r="J52" s="46"/>
    </row>
    <row r="53" spans="1:10" s="29" customFormat="1">
      <c r="A53" s="42" t="s">
        <v>6</v>
      </c>
      <c r="B53" s="50" t="s">
        <v>51</v>
      </c>
      <c r="C53" s="44"/>
      <c r="D53" s="45"/>
      <c r="E53" s="45" t="str">
        <f>IF(D53&lt;"",ROUNDUP(+D53*(100%+'[2]GENERAL TERMS &amp; CONDITIONS'!$F$5),-1),"")</f>
        <v/>
      </c>
      <c r="F53" s="46" t="str">
        <f>IF(E53&lt;"",ROUNDUP(+E53*(100%+'[1]GENERAL TERMS &amp; CONDITIONS'!$F$5),-1),"")</f>
        <v/>
      </c>
      <c r="G53" s="46" t="str">
        <f>IF(F53&lt;"",ROUNDUP(+F53*(100%+'[1]GENERAL TERMS &amp; CONDITIONS'!$F$6),-1),"")</f>
        <v/>
      </c>
      <c r="H53" s="46" t="str">
        <f>IF(F53&lt;"",ROUNDUP(+F53*(100%+'[1]GENERAL TERMS &amp; CONDITIONS'!$F$6),-1),"")</f>
        <v/>
      </c>
      <c r="I53" s="46" t="str">
        <f>IF(G53&lt;"",ROUNDUP(+G53*(100%+'[1]GENERAL TERMS &amp; CONDITIONS'!$F$6),-1),"")</f>
        <v/>
      </c>
      <c r="J53" s="46"/>
    </row>
    <row r="54" spans="1:10" s="29" customFormat="1">
      <c r="A54" s="42" t="s">
        <v>6</v>
      </c>
      <c r="B54" s="47" t="s">
        <v>52</v>
      </c>
      <c r="C54" s="44"/>
      <c r="D54" s="45"/>
      <c r="E54" s="45" t="str">
        <f>IF(D54&lt;"",ROUNDUP(+D54*(100%+'[2]GENERAL TERMS &amp; CONDITIONS'!$F$5),-1),"")</f>
        <v/>
      </c>
      <c r="F54" s="46" t="str">
        <f>IF(E54&lt;"",ROUNDUP(+E54*(100%+'[1]GENERAL TERMS &amp; CONDITIONS'!$F$5),-1),"")</f>
        <v/>
      </c>
      <c r="G54" s="46" t="str">
        <f>IF(F54&lt;"",ROUNDUP(+F54*(100%+'[1]GENERAL TERMS &amp; CONDITIONS'!$F$6),-1),"")</f>
        <v/>
      </c>
      <c r="H54" s="46" t="str">
        <f>IF(F54&lt;"",ROUNDUP(+F54*(100%+'[1]GENERAL TERMS &amp; CONDITIONS'!$F$6),-1),"")</f>
        <v/>
      </c>
      <c r="I54" s="46" t="str">
        <f>IF(G54&lt;"",ROUNDUP(+G54*(100%+'[1]GENERAL TERMS &amp; CONDITIONS'!$F$6),-1),"")</f>
        <v/>
      </c>
      <c r="J54" s="46"/>
    </row>
    <row r="55" spans="1:10" s="29" customFormat="1">
      <c r="A55" s="42" t="s">
        <v>6</v>
      </c>
      <c r="B55" s="50" t="s">
        <v>53</v>
      </c>
      <c r="C55" s="44"/>
      <c r="D55" s="45"/>
      <c r="E55" s="45" t="str">
        <f>IF(D55&lt;"",ROUNDUP(+D55*(100%+'[2]GENERAL TERMS &amp; CONDITIONS'!$F$5),-1),"")</f>
        <v/>
      </c>
      <c r="F55" s="46" t="str">
        <f>IF(E55&lt;"",ROUNDUP(+E55*(100%+'[1]GENERAL TERMS &amp; CONDITIONS'!$F$5),-1),"")</f>
        <v/>
      </c>
      <c r="G55" s="46" t="str">
        <f>IF(F55&lt;"",ROUNDUP(+F55*(100%+'[1]GENERAL TERMS &amp; CONDITIONS'!$F$6),-1),"")</f>
        <v/>
      </c>
      <c r="H55" s="46" t="str">
        <f>IF(F55&lt;"",ROUNDUP(+F55*(100%+'[1]GENERAL TERMS &amp; CONDITIONS'!$F$6),-1),"")</f>
        <v/>
      </c>
      <c r="I55" s="46" t="str">
        <f>IF(G55&lt;"",ROUNDUP(+G55*(100%+'[1]GENERAL TERMS &amp; CONDITIONS'!$F$6),-1),"")</f>
        <v/>
      </c>
      <c r="J55" s="46"/>
    </row>
    <row r="56" spans="1:10" s="29" customFormat="1">
      <c r="A56" s="42" t="s">
        <v>6</v>
      </c>
      <c r="B56" s="50" t="s">
        <v>54</v>
      </c>
      <c r="C56" s="44"/>
      <c r="D56" s="45"/>
      <c r="E56" s="45" t="str">
        <f>IF(D56&lt;"",ROUNDUP(+D56*(100%+'[2]GENERAL TERMS &amp; CONDITIONS'!$F$5),-1),"")</f>
        <v/>
      </c>
      <c r="F56" s="46" t="str">
        <f>IF(E56&lt;"",ROUNDUP(+E56*(100%+'[1]GENERAL TERMS &amp; CONDITIONS'!$F$5),-1),"")</f>
        <v/>
      </c>
      <c r="G56" s="46" t="str">
        <f>IF(F56&lt;"",ROUNDUP(+F56*(100%+'[1]GENERAL TERMS &amp; CONDITIONS'!$F$6),-1),"")</f>
        <v/>
      </c>
      <c r="H56" s="46" t="str">
        <f>IF(F56&lt;"",ROUNDUP(+F56*(100%+'[1]GENERAL TERMS &amp; CONDITIONS'!$F$6),-1),"")</f>
        <v/>
      </c>
      <c r="I56" s="46" t="str">
        <f>IF(G56&lt;"",ROUNDUP(+G56*(100%+'[1]GENERAL TERMS &amp; CONDITIONS'!$F$6),-1),"")</f>
        <v/>
      </c>
      <c r="J56" s="46"/>
    </row>
    <row r="57" spans="1:10" s="29" customFormat="1">
      <c r="A57" s="42" t="s">
        <v>6</v>
      </c>
      <c r="B57" s="50" t="s">
        <v>55</v>
      </c>
      <c r="C57" s="44"/>
      <c r="D57" s="45"/>
      <c r="E57" s="45" t="str">
        <f>IF(D57&lt;"",ROUNDUP(+D57*(100%+'[2]GENERAL TERMS &amp; CONDITIONS'!$F$5),-1),"")</f>
        <v/>
      </c>
      <c r="F57" s="46" t="str">
        <f>IF(E57&lt;"",ROUNDUP(+E57*(100%+'[1]GENERAL TERMS &amp; CONDITIONS'!$F$5),-1),"")</f>
        <v/>
      </c>
      <c r="G57" s="46" t="str">
        <f>IF(F57&lt;"",ROUNDUP(+F57*(100%+'[1]GENERAL TERMS &amp; CONDITIONS'!$F$6),-1),"")</f>
        <v/>
      </c>
      <c r="H57" s="46" t="str">
        <f>IF(F57&lt;"",ROUNDUP(+F57*(100%+'[1]GENERAL TERMS &amp; CONDITIONS'!$F$6),-1),"")</f>
        <v/>
      </c>
      <c r="I57" s="46" t="str">
        <f>IF(G57&lt;"",ROUNDUP(+G57*(100%+'[1]GENERAL TERMS &amp; CONDITIONS'!$F$6),-1),"")</f>
        <v/>
      </c>
      <c r="J57" s="46"/>
    </row>
    <row r="58" spans="1:10">
      <c r="A58" s="42" t="s">
        <v>6</v>
      </c>
      <c r="B58" s="50" t="s">
        <v>56</v>
      </c>
      <c r="C58" s="55"/>
      <c r="D58" s="45"/>
      <c r="E58" s="45" t="str">
        <f>IF(D58&lt;"",ROUNDUP(+D58*(100%+'[2]GENERAL TERMS &amp; CONDITIONS'!$F$5),-1),"")</f>
        <v/>
      </c>
      <c r="F58" s="46" t="str">
        <f>IF(E58&lt;"",ROUNDUP(+E58*(100%+'[1]GENERAL TERMS &amp; CONDITIONS'!$F$5),-1),"")</f>
        <v/>
      </c>
      <c r="G58" s="46" t="str">
        <f>IF(F58&lt;"",ROUNDUP(+F58*(100%+'[1]GENERAL TERMS &amp; CONDITIONS'!$F$6),-1),"")</f>
        <v/>
      </c>
      <c r="H58" s="46" t="str">
        <f>IF(F58&lt;"",ROUNDUP(+F58*(100%+'[1]GENERAL TERMS &amp; CONDITIONS'!$F$6),-1),"")</f>
        <v/>
      </c>
      <c r="I58" s="46" t="str">
        <f>IF(G58&lt;"",ROUNDUP(+G58*(100%+'[1]GENERAL TERMS &amp; CONDITIONS'!$F$6),-1),"")</f>
        <v/>
      </c>
      <c r="J58" s="46"/>
    </row>
    <row r="59" spans="1:10" s="60" customFormat="1" ht="4.9000000000000004" customHeight="1">
      <c r="A59" s="56"/>
      <c r="B59" s="57"/>
      <c r="C59" s="55"/>
      <c r="D59" s="58"/>
      <c r="E59" s="58" t="str">
        <f>IF(D59&lt;"",ROUNDUP(+D59*(100%+'[2]GENERAL TERMS &amp; CONDITIONS'!$F$5),-1),"")</f>
        <v/>
      </c>
      <c r="F59" s="59" t="str">
        <f>IF(E59&lt;"",ROUNDUP(+E59*(100%+'[1]GENERAL TERMS &amp; CONDITIONS'!$F$5),-1),"")</f>
        <v/>
      </c>
      <c r="G59" s="59" t="str">
        <f>IF(F59&lt;"",ROUNDUP(+F59*(100%+'[1]GENERAL TERMS &amp; CONDITIONS'!$F$6),-1),"")</f>
        <v/>
      </c>
      <c r="H59" s="59" t="str">
        <f>IF(F59&lt;"",ROUNDUP(+F59*(100%+'[1]GENERAL TERMS &amp; CONDITIONS'!$F$6),-1),"")</f>
        <v/>
      </c>
      <c r="I59" s="59" t="str">
        <f>IF(G59&lt;"",ROUNDUP(+G59*(100%+'[1]GENERAL TERMS &amp; CONDITIONS'!$F$6),-1),"")</f>
        <v/>
      </c>
      <c r="J59" s="59"/>
    </row>
    <row r="60" spans="1:10" ht="13.5" thickBot="1">
      <c r="A60" s="61"/>
      <c r="B60" s="62" t="s">
        <v>57</v>
      </c>
      <c r="C60" s="63"/>
      <c r="D60" s="64" t="e">
        <f>D9+#REF!</f>
        <v>#REF!</v>
      </c>
      <c r="E60" s="64">
        <f>E9</f>
        <v>0</v>
      </c>
      <c r="F60" s="65">
        <f>+F9</f>
        <v>0</v>
      </c>
      <c r="G60" s="65">
        <f>IF(F60&lt;"",ROUNDUP(+F60*(100%+'[1]GENERAL TERMS &amp; CONDITIONS'!$F$6),-1),"")</f>
        <v>0</v>
      </c>
      <c r="H60" s="65">
        <f>H9</f>
        <v>0</v>
      </c>
      <c r="I60" s="65">
        <f>I9</f>
        <v>1574190</v>
      </c>
      <c r="J60" s="65">
        <v>1622070</v>
      </c>
    </row>
    <row r="61" spans="1:10" s="60" customFormat="1" ht="3.6" customHeight="1">
      <c r="A61" s="56"/>
      <c r="B61" s="57"/>
      <c r="C61" s="55"/>
      <c r="D61" s="58"/>
      <c r="E61" s="58" t="str">
        <f>IF(D61&lt;"",ROUNDUP(+D61*(100%+'[2]GENERAL TERMS &amp; CONDITIONS'!$F$5),-1),"")</f>
        <v/>
      </c>
      <c r="F61" s="59" t="str">
        <f>IF(E61&lt;"",ROUNDUP(+E61*(100%+'[1]GENERAL TERMS &amp; CONDITIONS'!$F$5),-1),"")</f>
        <v/>
      </c>
      <c r="G61" s="59" t="str">
        <f>IF(F61&lt;"",ROUNDUP(+F61*(100%+'[1]GENERAL TERMS &amp; CONDITIONS'!$F$6),-1),"")</f>
        <v/>
      </c>
      <c r="H61" s="59" t="str">
        <f>IF(F61&lt;"",ROUNDUP(+F61*(100%+'[1]GENERAL TERMS &amp; CONDITIONS'!$F$6),-1),"")</f>
        <v/>
      </c>
      <c r="I61" s="59" t="str">
        <f>IF(G61&lt;"",ROUNDUP(+G61*(100%+'[1]GENERAL TERMS &amp; CONDITIONS'!$F$6),-1),"")</f>
        <v/>
      </c>
      <c r="J61" s="59"/>
    </row>
    <row r="62" spans="1:10">
      <c r="A62" s="66"/>
      <c r="B62" s="67" t="s">
        <v>58</v>
      </c>
      <c r="C62" s="68"/>
      <c r="D62" s="45"/>
      <c r="E62" s="45" t="str">
        <f>IF(D62&lt;"",ROUNDUP(+D62*(100%+'[2]GENERAL TERMS &amp; CONDITIONS'!$F$5),-1),"")</f>
        <v/>
      </c>
      <c r="F62" s="46" t="str">
        <f>IF(E62&lt;"",ROUNDUP(+E62*(100%+'[1]GENERAL TERMS &amp; CONDITIONS'!$F$5),-1),"")</f>
        <v/>
      </c>
      <c r="G62" s="46" t="str">
        <f>IF(F62&lt;"",ROUNDUP(+F62*(100%+'[1]GENERAL TERMS &amp; CONDITIONS'!$F$6),-1),"")</f>
        <v/>
      </c>
      <c r="H62" s="46" t="str">
        <f>IF(F62&lt;"",ROUNDUP(+F62*(100%+'[1]GENERAL TERMS &amp; CONDITIONS'!$F$6),-1),"")</f>
        <v/>
      </c>
      <c r="I62" s="46" t="str">
        <f>IF(G62&lt;"",ROUNDUP(+G62*(100%+'[1]GENERAL TERMS &amp; CONDITIONS'!$F$6),-1),"")</f>
        <v/>
      </c>
      <c r="J62" s="46"/>
    </row>
    <row r="63" spans="1:10" s="70" customFormat="1" ht="11.25">
      <c r="A63" s="66"/>
      <c r="B63" s="47" t="s">
        <v>59</v>
      </c>
      <c r="C63" s="44"/>
      <c r="D63" s="48">
        <v>5060</v>
      </c>
      <c r="E63" s="48">
        <v>9200</v>
      </c>
      <c r="F63" s="69">
        <f>IF(E63&lt;"",ROUNDUP(+E63*(100%+'[1]GENERAL TERMS &amp; CONDITIONS'!$F$5),-1),"")</f>
        <v>9460</v>
      </c>
      <c r="G63" s="69">
        <f>IF(F63&lt;"",ROUNDUP(+F63*(100%+'[1]GENERAL TERMS &amp; CONDITIONS'!$F$6),-1),"")</f>
        <v>9750</v>
      </c>
      <c r="H63" s="69">
        <f>IF(G63&lt;"",ROUNDUP(+G63*(100%+'[1]GENERAL TERMS &amp; CONDITIONS'!$F$7),-1),"")+650</f>
        <v>10580</v>
      </c>
      <c r="I63" s="69">
        <f>IF(H63&lt;"",ROUNDUP(+H63*(100%+'[1]GENERAL TERMS &amp; CONDITIONS'!$F$8),-1),"")+650</f>
        <v>11450</v>
      </c>
      <c r="J63" s="69">
        <v>12450</v>
      </c>
    </row>
    <row r="64" spans="1:10" s="70" customFormat="1" ht="11.25">
      <c r="A64" s="71"/>
      <c r="B64" s="72" t="s">
        <v>60</v>
      </c>
      <c r="C64" s="73"/>
      <c r="D64" s="74">
        <v>10130</v>
      </c>
      <c r="E64" s="74">
        <v>22500</v>
      </c>
      <c r="F64" s="75">
        <f>IF(E64&lt;"",ROUNDUP(+E64*(100%+'[1]GENERAL TERMS &amp; CONDITIONS'!$F$5),-1),"")</f>
        <v>23130</v>
      </c>
      <c r="G64" s="76">
        <f>IF(F64&lt;"",ROUNDUP(+F64*(100%+'[1]GENERAL TERMS &amp; CONDITIONS'!$F$6),-1),"")</f>
        <v>23830</v>
      </c>
      <c r="H64" s="77">
        <f>IF(G64&lt;"",ROUNDUP(+G64*(100%+'[1]GENERAL TERMS &amp; CONDITIONS'!$F$7),-1),"")+650</f>
        <v>24900</v>
      </c>
      <c r="I64" s="75">
        <f>IF(H64&lt;"",ROUNDUP(+H64*(100%+'[1]GENERAL TERMS &amp; CONDITIONS'!$F$8),-1),"")+650</f>
        <v>26050</v>
      </c>
      <c r="J64" s="75">
        <v>27490</v>
      </c>
    </row>
    <row r="65" spans="1:10" s="70" customFormat="1" ht="11.25">
      <c r="A65" s="66"/>
      <c r="B65" s="47"/>
      <c r="C65" s="44"/>
      <c r="D65" s="48"/>
      <c r="E65" s="48"/>
      <c r="F65" s="69"/>
      <c r="G65" s="77"/>
      <c r="H65" s="69"/>
      <c r="I65" s="69"/>
      <c r="J65" s="69"/>
    </row>
    <row r="66" spans="1:10" s="29" customFormat="1" ht="15" customHeight="1">
      <c r="A66" s="78" t="s">
        <v>61</v>
      </c>
      <c r="B66" s="79"/>
      <c r="C66" s="80"/>
      <c r="D66" s="27" t="s">
        <v>5</v>
      </c>
      <c r="E66" s="27" t="str">
        <f>IF(D66&lt;"",ROUNDUP(+D66*(100%+'[2]GENERAL TERMS &amp; CONDITIONS'!$F$5),-1),"")</f>
        <v/>
      </c>
      <c r="F66" s="28" t="str">
        <f>IF(E66&lt;"",ROUNDUP(+E66*(100%+'[1]GENERAL TERMS &amp; CONDITIONS'!$F$5),-1),"")</f>
        <v/>
      </c>
      <c r="G66" s="28" t="str">
        <f>IF(F66&lt;"",ROUNDUP(+F66*(100%+'[1]GENERAL TERMS &amp; CONDITIONS'!$F$6),-1),"")</f>
        <v/>
      </c>
      <c r="H66" s="28" t="str">
        <f>IF(F66&lt;"",ROUNDUP(+F66*(100%+'[1]GENERAL TERMS &amp; CONDITIONS'!$F$6),-1),"")</f>
        <v/>
      </c>
      <c r="I66" s="28" t="str">
        <f>IF(G66&lt;"",ROUNDUP(+G66*(100%+'[1]GENERAL TERMS &amp; CONDITIONS'!$F$6),-1),"")</f>
        <v/>
      </c>
      <c r="J66" s="28"/>
    </row>
    <row r="67" spans="1:10" s="29" customFormat="1" hidden="1">
      <c r="A67" s="81"/>
      <c r="B67" s="38" t="s">
        <v>27</v>
      </c>
      <c r="C67" s="39"/>
      <c r="D67" s="40"/>
      <c r="E67" s="40" t="str">
        <f>IF(D67&lt;"",ROUNDUP(+D67*(100%+'[2]GENERAL TERMS &amp; CONDITIONS'!$F$5),-1),"")</f>
        <v/>
      </c>
      <c r="F67" s="41" t="str">
        <f>IF(E67&lt;"",ROUNDUP(+E67*(100%+'[1]GENERAL TERMS &amp; CONDITIONS'!$F$5),-1),"")</f>
        <v/>
      </c>
      <c r="G67" s="41" t="str">
        <f>IF(F67&lt;"",ROUNDUP(+F67*(100%+'[1]GENERAL TERMS &amp; CONDITIONS'!$F$6),-1),"")</f>
        <v/>
      </c>
      <c r="H67" s="41" t="str">
        <f>IF(F67&lt;"",ROUNDUP(+F67*(100%+'[1]GENERAL TERMS &amp; CONDITIONS'!$F$6),-1),"")</f>
        <v/>
      </c>
      <c r="I67" s="41" t="str">
        <f>IF(G67&lt;"",ROUNDUP(+G67*(100%+'[1]GENERAL TERMS &amp; CONDITIONS'!$F$6),-1),"")</f>
        <v/>
      </c>
      <c r="J67" s="41" t="str">
        <f>IF(H67&lt;"",ROUNDUP(+H67*(100%+'[1]GENERAL TERMS &amp; CONDITIONS'!$F$6),-1),"")</f>
        <v/>
      </c>
    </row>
    <row r="68" spans="1:10" s="29" customFormat="1" hidden="1">
      <c r="A68" s="82" t="s">
        <v>6</v>
      </c>
      <c r="B68" s="83" t="s">
        <v>62</v>
      </c>
      <c r="C68" s="84"/>
      <c r="D68" s="85">
        <v>1410</v>
      </c>
      <c r="E68" s="85">
        <f>IF(D68&lt;"",ROUNDUP(+D68*(100%+'[2]GENERAL TERMS &amp; CONDITIONS'!$F$5),-1),"")</f>
        <v>1430</v>
      </c>
      <c r="F68" s="86">
        <f>IF(E68&lt;"",ROUNDUP(+E68*(100%+'[1]GENERAL TERMS &amp; CONDITIONS'!$F$5),-1),"")</f>
        <v>1470</v>
      </c>
      <c r="G68" s="86">
        <f>IF(F68&lt;"",ROUNDUP(+F68*(100%+'[1]GENERAL TERMS &amp; CONDITIONS'!$F$6),-1),"")</f>
        <v>1520</v>
      </c>
      <c r="H68" s="87">
        <f>IF(F68&lt;"",ROUNDUP(+F68*(100%+'[1]GENERAL TERMS &amp; CONDITIONS'!$F$7),-1),"")</f>
        <v>1500</v>
      </c>
      <c r="I68" s="87">
        <f>IF(G68&lt;"",ROUNDUP(+G68*(100%+'[1]GENERAL TERMS &amp; CONDITIONS'!$F$7),-1),"")</f>
        <v>1550</v>
      </c>
      <c r="J68" s="87">
        <f>IF(H68&lt;"",ROUNDUP(+H68*(100%+'[1]GENERAL TERMS &amp; CONDITIONS'!$F$7),-1),"")</f>
        <v>1530</v>
      </c>
    </row>
    <row r="69" spans="1:10" s="29" customFormat="1" hidden="1">
      <c r="A69" s="82" t="s">
        <v>6</v>
      </c>
      <c r="B69" s="83" t="s">
        <v>63</v>
      </c>
      <c r="C69" s="84"/>
      <c r="D69" s="85">
        <v>3490</v>
      </c>
      <c r="E69" s="85">
        <f>IF(D69&lt;"",ROUNDUP(+D69*(100%+'[2]GENERAL TERMS &amp; CONDITIONS'!$F$5),-1),"")</f>
        <v>3530</v>
      </c>
      <c r="F69" s="86">
        <f>IF(E69&lt;"",ROUNDUP(+E69*(100%+'[1]GENERAL TERMS &amp; CONDITIONS'!$F$5),-1),"")</f>
        <v>3630</v>
      </c>
      <c r="G69" s="86">
        <f>IF(F69&lt;"",ROUNDUP(+F69*(100%+'[1]GENERAL TERMS &amp; CONDITIONS'!$F$6),-1),"")</f>
        <v>3740</v>
      </c>
      <c r="H69" s="87">
        <f>IF(F69&lt;"",ROUNDUP(+F69*(100%+'[1]GENERAL TERMS &amp; CONDITIONS'!$F$7),-1),"")</f>
        <v>3700</v>
      </c>
      <c r="I69" s="87">
        <f>IF(G69&lt;"",ROUNDUP(+G69*(100%+'[1]GENERAL TERMS &amp; CONDITIONS'!$F$7),-1),"")</f>
        <v>3810</v>
      </c>
      <c r="J69" s="87">
        <f>IF(H69&lt;"",ROUNDUP(+H69*(100%+'[1]GENERAL TERMS &amp; CONDITIONS'!$F$7),-1),"")</f>
        <v>3770</v>
      </c>
    </row>
    <row r="70" spans="1:10">
      <c r="A70" s="37"/>
      <c r="B70" s="38" t="s">
        <v>64</v>
      </c>
      <c r="C70" s="39"/>
      <c r="D70" s="40"/>
      <c r="E70" s="40" t="str">
        <f>IF(D70&lt;"",ROUNDUP(+D70*(100%+'[2]GENERAL TERMS &amp; CONDITIONS'!$F$5),-1),"")</f>
        <v/>
      </c>
      <c r="F70" s="41" t="str">
        <f>IF(E70&lt;"",ROUNDUP(+E70*(100%+'[1]GENERAL TERMS &amp; CONDITIONS'!$F$5),-1),"")</f>
        <v/>
      </c>
      <c r="G70" s="41" t="str">
        <f>IF(F70&lt;"",ROUNDUP(+F70*(100%+'[1]GENERAL TERMS &amp; CONDITIONS'!$F$6),-1),"")</f>
        <v/>
      </c>
      <c r="H70" s="41" t="str">
        <f>IF(F70&lt;"",ROUNDUP(+F70*(100%+'[1]GENERAL TERMS &amp; CONDITIONS'!$F$6),-1),"")</f>
        <v/>
      </c>
      <c r="I70" s="41" t="str">
        <f>IF(G70&lt;"",ROUNDUP(+G70*(100%+'[1]GENERAL TERMS &amp; CONDITIONS'!$F$6),-1),"")</f>
        <v/>
      </c>
      <c r="J70" s="41"/>
    </row>
    <row r="71" spans="1:10">
      <c r="A71" s="42" t="s">
        <v>6</v>
      </c>
      <c r="B71" s="47" t="s">
        <v>65</v>
      </c>
      <c r="C71" s="44"/>
      <c r="D71" s="48">
        <v>3490</v>
      </c>
      <c r="E71" s="48">
        <v>4230</v>
      </c>
      <c r="F71" s="49">
        <f>IF(E71&lt;"",ROUNDUP(+E71*(100%+'[1]GENERAL TERMS &amp; CONDITIONS'!$F$5),-1),"")</f>
        <v>4350</v>
      </c>
      <c r="G71" s="49">
        <f>IF(F71&lt;"",ROUNDUP(+F71*(100%+'[1]GENERAL TERMS &amp; CONDITIONS'!$F$6),-1),"")</f>
        <v>4490</v>
      </c>
      <c r="H71" s="69">
        <v>4950</v>
      </c>
      <c r="I71" s="69">
        <f>IF(H71&lt;"",ROUNDUP(+H71*(100%+'[1]GENERAL TERMS &amp; CONDITIONS'!$F$8),-1),"")</f>
        <v>5050</v>
      </c>
      <c r="J71" s="69">
        <v>5210</v>
      </c>
    </row>
    <row r="72" spans="1:10">
      <c r="A72" s="37"/>
      <c r="B72" s="38" t="s">
        <v>66</v>
      </c>
      <c r="C72" s="39"/>
      <c r="D72" s="40"/>
      <c r="E72" s="40" t="str">
        <f>IF(D72&lt;"",ROUNDUP(+D72*(100%+'[2]GENERAL TERMS &amp; CONDITIONS'!$F$5),-1),"")</f>
        <v/>
      </c>
      <c r="F72" s="41" t="str">
        <f>IF(E72&lt;"",ROUNDUP(+E72*(100%+'[1]GENERAL TERMS &amp; CONDITIONS'!$F$5),-1),"")</f>
        <v/>
      </c>
      <c r="G72" s="41" t="str">
        <f>IF(F72&lt;"",ROUNDUP(+F72*(100%+'[1]GENERAL TERMS &amp; CONDITIONS'!$F$6),-1),"")</f>
        <v/>
      </c>
      <c r="H72" s="41" t="str">
        <f>IF(F72&lt;"",ROUNDUP(+F72*(100%+'[1]GENERAL TERMS &amp; CONDITIONS'!$F$6),-1),"")</f>
        <v/>
      </c>
      <c r="I72" s="41" t="str">
        <f>IF(G72&lt;"",ROUNDUP(+G72*(100%+'[1]GENERAL TERMS &amp; CONDITIONS'!$F$6),-1),"")</f>
        <v/>
      </c>
      <c r="J72" s="41"/>
    </row>
    <row r="73" spans="1:10">
      <c r="A73" s="42" t="s">
        <v>6</v>
      </c>
      <c r="B73" s="47" t="s">
        <v>67</v>
      </c>
      <c r="C73" s="47"/>
      <c r="D73" s="48">
        <v>54460</v>
      </c>
      <c r="E73" s="48">
        <f>D73</f>
        <v>54460</v>
      </c>
      <c r="F73" s="49">
        <f>IF(E73&lt;"",ROUNDUP(+E73*(100%+'[1]GENERAL TERMS &amp; CONDITIONS'!$F$5),-1),"")</f>
        <v>55970</v>
      </c>
      <c r="G73" s="49">
        <f>IF(F73&lt;"",ROUNDUP(+F73*(100%+'[1]GENERAL TERMS &amp; CONDITIONS'!$F$6),-1),"")</f>
        <v>57650</v>
      </c>
      <c r="H73" s="69">
        <f>IF(G73&lt;"",ROUNDUP(+G73*(100%+'[1]GENERAL TERMS &amp; CONDITIONS'!$F$7),-1),"")</f>
        <v>58660</v>
      </c>
      <c r="I73" s="69">
        <f>'[1]Orange Peel Grapples'!I18</f>
        <v>58510</v>
      </c>
      <c r="J73" s="49">
        <v>64320</v>
      </c>
    </row>
    <row r="74" spans="1:10">
      <c r="A74" s="42" t="s">
        <v>6</v>
      </c>
      <c r="B74" s="47" t="s">
        <v>68</v>
      </c>
      <c r="C74" s="47"/>
      <c r="D74" s="48"/>
      <c r="E74" s="48"/>
      <c r="F74" s="49"/>
      <c r="G74" s="49">
        <v>66220</v>
      </c>
      <c r="H74" s="69">
        <f>IF(G74&lt;"",ROUNDUP(+G74*(100%+'[1]GENERAL TERMS &amp; CONDITIONS'!$F$7),-1),"")</f>
        <v>67380</v>
      </c>
      <c r="I74" s="69">
        <f>'[1]Orange Peel Grapples'!I19</f>
        <v>73130</v>
      </c>
      <c r="J74" s="49">
        <v>80400</v>
      </c>
    </row>
    <row r="75" spans="1:10">
      <c r="A75" s="42" t="s">
        <v>6</v>
      </c>
      <c r="B75" s="47" t="s">
        <v>69</v>
      </c>
      <c r="C75" s="29"/>
      <c r="D75" s="48"/>
      <c r="E75" s="48"/>
      <c r="F75" s="49"/>
      <c r="G75" s="49">
        <v>81780</v>
      </c>
      <c r="H75" s="69">
        <f>IF(G75&lt;"",ROUNDUP(+G75*(100%+'[1]GENERAL TERMS &amp; CONDITIONS'!$F$7),-1),"")</f>
        <v>83220</v>
      </c>
      <c r="I75" s="69">
        <f>'[1]Orange Peel Grapples'!I20</f>
        <v>74860</v>
      </c>
      <c r="J75" s="49">
        <v>82310</v>
      </c>
    </row>
    <row r="76" spans="1:10" s="29" customFormat="1">
      <c r="A76" s="81"/>
      <c r="B76" s="38" t="s">
        <v>8</v>
      </c>
      <c r="C76" s="39"/>
      <c r="D76" s="40"/>
      <c r="E76" s="40" t="str">
        <f>IF(D76&lt;"",ROUNDUP(+D76*(100%+'[2]GENERAL TERMS &amp; CONDITIONS'!$F$5),-1),"")</f>
        <v/>
      </c>
      <c r="F76" s="41" t="str">
        <f>IF(E76&lt;"",ROUNDUP(+E76*(100%+'[1]GENERAL TERMS &amp; CONDITIONS'!$F$5),-1),"")</f>
        <v/>
      </c>
      <c r="G76" s="41" t="str">
        <f>IF(F76&lt;"",ROUNDUP(+F76*(100%+'[1]GENERAL TERMS &amp; CONDITIONS'!$F$6),-1),"")</f>
        <v/>
      </c>
      <c r="H76" s="41" t="str">
        <f>IF(F76&lt;"",ROUNDUP(+F76*(100%+'[1]GENERAL TERMS &amp; CONDITIONS'!$F$6),-1),"")</f>
        <v/>
      </c>
      <c r="I76" s="41" t="str">
        <f>IF(G76&lt;"",ROUNDUP(+G76*(100%+'[1]GENERAL TERMS &amp; CONDITIONS'!$F$6),-1),"")</f>
        <v/>
      </c>
      <c r="J76" s="41"/>
    </row>
    <row r="77" spans="1:10" s="29" customFormat="1">
      <c r="A77" s="42" t="s">
        <v>6</v>
      </c>
      <c r="B77" s="47" t="s">
        <v>70</v>
      </c>
      <c r="C77" s="44"/>
      <c r="D77" s="48">
        <v>1980</v>
      </c>
      <c r="E77" s="48">
        <f>IF(D77&lt;"",ROUNDUP(+D77*(100%+'[2]GENERAL TERMS &amp; CONDITIONS'!$F$5),-1),"")</f>
        <v>2000</v>
      </c>
      <c r="F77" s="49">
        <f>IF(E77&lt;"",ROUNDUP(+E77*(100%+'[1]GENERAL TERMS &amp; CONDITIONS'!$F$5),-1),"")</f>
        <v>2060</v>
      </c>
      <c r="G77" s="49">
        <f>IF(F77&lt;"",ROUNDUP(+F77*(100%+'[1]GENERAL TERMS &amp; CONDITIONS'!$F$6),-1),"")</f>
        <v>2130</v>
      </c>
      <c r="H77" s="69">
        <f>IF(G77&lt;"",ROUNDUP(+G77*(100%+'[1]GENERAL TERMS &amp; CONDITIONS'!$F$7),-1),"")</f>
        <v>2170</v>
      </c>
      <c r="I77" s="69">
        <f>IF(H77&lt;"",ROUNDUP(+H77*(100%+'[1]GENERAL TERMS &amp; CONDITIONS'!$F$8),-1),"")</f>
        <v>2220</v>
      </c>
      <c r="J77" s="69">
        <v>2290</v>
      </c>
    </row>
    <row r="78" spans="1:10" s="54" customFormat="1">
      <c r="A78" s="88" t="s">
        <v>6</v>
      </c>
      <c r="B78" s="89" t="s">
        <v>71</v>
      </c>
      <c r="C78" s="90" t="s">
        <v>72</v>
      </c>
      <c r="D78" s="52">
        <v>-23090</v>
      </c>
      <c r="E78" s="52" t="s">
        <v>73</v>
      </c>
      <c r="F78" s="53">
        <v>-29400</v>
      </c>
      <c r="G78" s="53">
        <v>-29400</v>
      </c>
      <c r="H78" s="53">
        <v>-29400</v>
      </c>
      <c r="I78" s="53">
        <v>-29400</v>
      </c>
      <c r="J78" s="53">
        <v>-29400</v>
      </c>
    </row>
    <row r="79" spans="1:10">
      <c r="A79" s="37"/>
      <c r="B79" s="38" t="s">
        <v>14</v>
      </c>
      <c r="C79" s="39"/>
      <c r="D79" s="40"/>
      <c r="E79" s="40" t="str">
        <f>IF(D79&lt;"",ROUNDUP(+D79*(100%+'[2]GENERAL TERMS &amp; CONDITIONS'!$F$5),-1),"")</f>
        <v/>
      </c>
      <c r="F79" s="41" t="str">
        <f>IF(E79&lt;"",ROUNDUP(+E79*(100%+'[1]GENERAL TERMS &amp; CONDITIONS'!$F$5),-1),"")</f>
        <v/>
      </c>
      <c r="G79" s="41" t="str">
        <f>IF(F79&lt;"",ROUNDUP(+F79*(100%+'[1]GENERAL TERMS &amp; CONDITIONS'!$F$6),-1),"")</f>
        <v/>
      </c>
      <c r="H79" s="41" t="str">
        <f>IF(F79&lt;"",ROUNDUP(+F79*(100%+'[1]GENERAL TERMS &amp; CONDITIONS'!$F$6),-1),"")</f>
        <v/>
      </c>
      <c r="I79" s="41" t="str">
        <f>IF(G79&lt;"",ROUNDUP(+G79*(100%+'[1]GENERAL TERMS &amp; CONDITIONS'!$F$6),-1),"")</f>
        <v/>
      </c>
      <c r="J79" s="41"/>
    </row>
    <row r="80" spans="1:10">
      <c r="A80" s="42" t="s">
        <v>6</v>
      </c>
      <c r="B80" s="47" t="s">
        <v>74</v>
      </c>
      <c r="C80" s="44"/>
      <c r="D80" s="48">
        <v>7210</v>
      </c>
      <c r="E80" s="48" t="s">
        <v>73</v>
      </c>
      <c r="F80" s="49">
        <v>13900</v>
      </c>
      <c r="G80" s="49">
        <f>IF(F80&lt;"",ROUNDUP(+F80*(100%+'[1]GENERAL TERMS &amp; CONDITIONS'!$F$6),-1),"")</f>
        <v>14320</v>
      </c>
      <c r="H80" s="69">
        <f>IF(G80&lt;"",ROUNDUP(+G80*(100%+'[1]GENERAL TERMS &amp; CONDITIONS'!$F$7),-1),"")</f>
        <v>14580</v>
      </c>
      <c r="I80" s="69">
        <f>IF(H80&lt;"",ROUNDUP(+H80*(100%+'[1]GENERAL TERMS &amp; CONDITIONS'!$F$8),-1),"")</f>
        <v>14880</v>
      </c>
      <c r="J80" s="69">
        <v>15330</v>
      </c>
    </row>
    <row r="81" spans="1:220" s="29" customFormat="1">
      <c r="A81" s="37"/>
      <c r="B81" s="38" t="s">
        <v>27</v>
      </c>
      <c r="C81" s="39"/>
      <c r="D81" s="91"/>
      <c r="E81" s="91" t="str">
        <f>IF(D81&lt;"",ROUNDUP(+D81*(100%+'[2]GENERAL TERMS &amp; CONDITIONS'!$F$5),-1),"")</f>
        <v/>
      </c>
      <c r="F81" s="92" t="str">
        <f>IF(E81&lt;"",ROUNDUP(+E81*(100%+'[1]GENERAL TERMS &amp; CONDITIONS'!$F$5),-1),"")</f>
        <v/>
      </c>
      <c r="G81" s="92" t="str">
        <f>IF(F81&lt;"",ROUNDUP(+F81*(100%+'[1]GENERAL TERMS &amp; CONDITIONS'!$F$6),-1),"")</f>
        <v/>
      </c>
      <c r="H81" s="92" t="str">
        <f>IF(F81&lt;"",ROUNDUP(+F81*(100%+'[1]GENERAL TERMS &amp; CONDITIONS'!$F$6),-1),"")</f>
        <v/>
      </c>
      <c r="I81" s="92" t="str">
        <f>IF(G81&lt;"",ROUNDUP(+G81*(100%+'[1]GENERAL TERMS &amp; CONDITIONS'!$F$6),-1),"")</f>
        <v/>
      </c>
      <c r="J81" s="92"/>
    </row>
    <row r="82" spans="1:220" s="95" customFormat="1">
      <c r="A82" s="88" t="s">
        <v>6</v>
      </c>
      <c r="B82" s="89" t="s">
        <v>75</v>
      </c>
      <c r="C82" s="90"/>
      <c r="D82" s="93">
        <v>27040</v>
      </c>
      <c r="E82" s="93">
        <f>IF(D82&lt;"",ROUNDUP(+D82*(100%+'[2]GENERAL TERMS &amp; CONDITIONS'!$F$5),-1),"")</f>
        <v>27320</v>
      </c>
      <c r="F82" s="94">
        <f>IF(E82&lt;"",ROUNDUP(+E82*(100%+'[1]GENERAL TERMS &amp; CONDITIONS'!$F$5),-1),"")</f>
        <v>28080</v>
      </c>
      <c r="G82" s="94">
        <f>IF(F82&lt;"",ROUNDUP(+F82*(100%+'[1]GENERAL TERMS &amp; CONDITIONS'!$F$6),-1),"")</f>
        <v>28930</v>
      </c>
      <c r="H82" s="94">
        <f>IF(G82&lt;"",ROUNDUP(+G82*(100%+'[1]GENERAL TERMS &amp; CONDITIONS'!$F$7),-1),"")</f>
        <v>29440</v>
      </c>
      <c r="I82" s="94">
        <f>IF(H82&lt;"",ROUNDUP(+H82*(100%+'[1]GENERAL TERMS &amp; CONDITIONS'!$F$8),-1),"")</f>
        <v>30030</v>
      </c>
      <c r="J82" s="94">
        <v>30940</v>
      </c>
    </row>
    <row r="83" spans="1:220" s="99" customFormat="1">
      <c r="A83" s="96" t="s">
        <v>6</v>
      </c>
      <c r="B83" s="97" t="s">
        <v>76</v>
      </c>
      <c r="C83" s="98"/>
      <c r="D83" s="93">
        <v>9350</v>
      </c>
      <c r="E83" s="93">
        <f>IF(D83&lt;"",ROUNDUP(+D83*(100%+'[1]GENERAL TERMS &amp; CONDITIONS'!$F$4),-1),"")</f>
        <v>9450</v>
      </c>
      <c r="F83" s="94">
        <f>IF(E83&lt;"",ROUNDUP(+E83*(100%+'[1]GENERAL TERMS &amp; CONDITIONS'!$F$5),-1),"")</f>
        <v>9720</v>
      </c>
      <c r="G83" s="94">
        <f>IF(F83&lt;"",ROUNDUP(+F83*(100%+'[1]GENERAL TERMS &amp; CONDITIONS'!$F$6),-1),"")</f>
        <v>10020</v>
      </c>
      <c r="H83" s="94">
        <f>IF(G83&lt;"",ROUNDUP(+G83*(100%+'[1]GENERAL TERMS &amp; CONDITIONS'!$F$7),-1),"")</f>
        <v>10200</v>
      </c>
      <c r="I83" s="94">
        <f>IF(H83&lt;"",ROUNDUP(+H83*(100%+'[1]GENERAL TERMS &amp; CONDITIONS'!$F$8),-1),"")</f>
        <v>10410</v>
      </c>
      <c r="J83" s="94">
        <v>10730</v>
      </c>
    </row>
    <row r="84" spans="1:220" s="95" customFormat="1">
      <c r="A84" s="88" t="s">
        <v>6</v>
      </c>
      <c r="B84" s="89" t="s">
        <v>77</v>
      </c>
      <c r="C84" s="90"/>
      <c r="D84" s="93">
        <v>-14500</v>
      </c>
      <c r="E84" s="94">
        <f>D84</f>
        <v>-14500</v>
      </c>
      <c r="F84" s="94">
        <v>-14500</v>
      </c>
      <c r="G84" s="94">
        <f>E84</f>
        <v>-14500</v>
      </c>
      <c r="H84" s="94">
        <f>E84</f>
        <v>-14500</v>
      </c>
      <c r="I84" s="94">
        <v>10850</v>
      </c>
      <c r="J84" s="94">
        <v>11180</v>
      </c>
    </row>
    <row r="85" spans="1:220" s="95" customFormat="1">
      <c r="A85" s="88" t="s">
        <v>6</v>
      </c>
      <c r="B85" s="89" t="s">
        <v>78</v>
      </c>
      <c r="C85" s="90"/>
      <c r="D85" s="93"/>
      <c r="E85" s="94"/>
      <c r="F85" s="94"/>
      <c r="G85" s="94"/>
      <c r="H85" s="94"/>
      <c r="I85" s="94">
        <v>17050</v>
      </c>
      <c r="J85" s="94">
        <v>17570</v>
      </c>
    </row>
    <row r="86" spans="1:220">
      <c r="A86" s="42" t="s">
        <v>6</v>
      </c>
      <c r="B86" s="47" t="s">
        <v>79</v>
      </c>
      <c r="C86" s="44"/>
      <c r="D86" s="48">
        <v>2710</v>
      </c>
      <c r="E86" s="48">
        <f>IF(D86&lt;"",ROUNDUP(+D86*(100%+'[2]GENERAL TERMS &amp; CONDITIONS'!$F$5),-1),"")</f>
        <v>2740</v>
      </c>
      <c r="F86" s="49">
        <f>IF(E86&lt;"",ROUNDUP(+E86*(100%+'[1]GENERAL TERMS &amp; CONDITIONS'!$F$5),-1),"")</f>
        <v>2820</v>
      </c>
      <c r="G86" s="49">
        <f>IF(F86&lt;"",ROUNDUP(+F86*(100%+'[1]GENERAL TERMS &amp; CONDITIONS'!$F$6),-1),"")</f>
        <v>2910</v>
      </c>
      <c r="H86" s="69">
        <f>IF(G86&lt;"",ROUNDUP(+G86*(100%+'[1]GENERAL TERMS &amp; CONDITIONS'!$F$7),-1),"")</f>
        <v>2970</v>
      </c>
      <c r="I86" s="69">
        <f>IF(H86&lt;"",ROUNDUP(+H86*(100%+'[1]GENERAL TERMS &amp; CONDITIONS'!$F$8),-1),"")</f>
        <v>3030</v>
      </c>
      <c r="J86" s="69">
        <v>3130</v>
      </c>
    </row>
    <row r="87" spans="1:220">
      <c r="A87" s="42" t="s">
        <v>6</v>
      </c>
      <c r="B87" s="47" t="s">
        <v>80</v>
      </c>
      <c r="C87" s="44"/>
      <c r="D87" s="48">
        <v>1130</v>
      </c>
      <c r="E87" s="48">
        <f>IF(D87&lt;"",ROUNDUP(+D87*(100%+'[2]GENERAL TERMS &amp; CONDITIONS'!$F$5),-1),"")</f>
        <v>1150</v>
      </c>
      <c r="F87" s="49">
        <f>IF(E87&lt;"",ROUNDUP(+E87*(100%+'[1]GENERAL TERMS &amp; CONDITIONS'!$F$5),-1),"")</f>
        <v>1190</v>
      </c>
      <c r="G87" s="49">
        <f>IF(F87&lt;"",ROUNDUP(+F87*(100%+'[1]GENERAL TERMS &amp; CONDITIONS'!$F$6),-1),"")</f>
        <v>1230</v>
      </c>
      <c r="H87" s="69">
        <f>IF(G87&lt;"",ROUNDUP(+G87*(100%+'[1]GENERAL TERMS &amp; CONDITIONS'!$F$7),-1),"")</f>
        <v>1260</v>
      </c>
      <c r="I87" s="69">
        <f>IF(H87&lt;"",ROUNDUP(+H87*(100%+'[1]GENERAL TERMS &amp; CONDITIONS'!$F$8),-1),"")</f>
        <v>1290</v>
      </c>
      <c r="J87" s="69">
        <v>1330</v>
      </c>
      <c r="K87" s="47"/>
      <c r="L87" s="100"/>
      <c r="M87" s="55"/>
      <c r="N87" s="47"/>
      <c r="O87" s="47"/>
      <c r="P87" s="100"/>
      <c r="Q87" s="55"/>
      <c r="R87" s="47"/>
      <c r="S87" s="47"/>
      <c r="T87" s="100"/>
      <c r="U87" s="55"/>
      <c r="V87" s="47"/>
      <c r="W87" s="47"/>
      <c r="X87" s="100"/>
      <c r="Y87" s="55"/>
      <c r="Z87" s="47"/>
      <c r="AA87" s="47"/>
      <c r="AB87" s="100"/>
      <c r="AC87" s="55"/>
      <c r="AD87" s="47"/>
      <c r="AE87" s="47"/>
      <c r="AF87" s="100"/>
      <c r="AG87" s="55"/>
      <c r="AH87" s="47"/>
      <c r="AI87" s="47"/>
      <c r="AJ87" s="100"/>
      <c r="AK87" s="55"/>
      <c r="AL87" s="47"/>
      <c r="AM87" s="47"/>
      <c r="AN87" s="100"/>
      <c r="AO87" s="55"/>
      <c r="AP87" s="47"/>
      <c r="AQ87" s="47"/>
      <c r="AR87" s="100"/>
      <c r="AS87" s="55"/>
      <c r="AT87" s="47"/>
      <c r="AU87" s="47"/>
      <c r="AV87" s="100"/>
      <c r="AW87" s="55"/>
      <c r="AX87" s="47"/>
      <c r="AY87" s="47"/>
      <c r="AZ87" s="100"/>
      <c r="BA87" s="55"/>
      <c r="BB87" s="47"/>
      <c r="BC87" s="47"/>
      <c r="BD87" s="100"/>
      <c r="BE87" s="55"/>
      <c r="BF87" s="47"/>
      <c r="BG87" s="47"/>
      <c r="BH87" s="100"/>
      <c r="BI87" s="55"/>
      <c r="BJ87" s="47"/>
      <c r="BK87" s="47"/>
      <c r="BL87" s="100"/>
      <c r="BM87" s="55"/>
      <c r="BN87" s="47"/>
      <c r="BO87" s="47"/>
      <c r="BP87" s="100"/>
      <c r="BQ87" s="55"/>
      <c r="BR87" s="47"/>
      <c r="BS87" s="47"/>
      <c r="BT87" s="100"/>
      <c r="BU87" s="55"/>
      <c r="BV87" s="47"/>
      <c r="BW87" s="47"/>
      <c r="BX87" s="100"/>
      <c r="BY87" s="55"/>
      <c r="BZ87" s="47"/>
      <c r="CA87" s="47"/>
      <c r="CB87" s="100"/>
      <c r="CC87" s="55"/>
      <c r="CD87" s="47"/>
      <c r="CE87" s="47"/>
      <c r="CF87" s="100"/>
      <c r="CG87" s="55"/>
      <c r="CH87" s="47"/>
      <c r="CI87" s="47"/>
      <c r="CJ87" s="100"/>
      <c r="CK87" s="55"/>
      <c r="CL87" s="47"/>
      <c r="CM87" s="47"/>
      <c r="CN87" s="100"/>
      <c r="CO87" s="55"/>
      <c r="CP87" s="47"/>
      <c r="CQ87" s="47"/>
      <c r="CR87" s="100"/>
      <c r="CS87" s="55"/>
      <c r="CT87" s="47"/>
      <c r="CU87" s="47"/>
      <c r="CV87" s="100"/>
      <c r="CW87" s="55"/>
      <c r="CX87" s="47"/>
      <c r="CY87" s="47"/>
      <c r="CZ87" s="100"/>
      <c r="DA87" s="55"/>
      <c r="DB87" s="47"/>
      <c r="DC87" s="47"/>
      <c r="DD87" s="100"/>
      <c r="DE87" s="55"/>
      <c r="DF87" s="47"/>
      <c r="DG87" s="47"/>
      <c r="DH87" s="100"/>
      <c r="DI87" s="55"/>
      <c r="DJ87" s="47"/>
      <c r="DK87" s="47"/>
      <c r="DL87" s="100"/>
      <c r="DM87" s="55"/>
      <c r="DN87" s="47"/>
      <c r="DO87" s="47"/>
      <c r="DP87" s="100"/>
      <c r="DQ87" s="55"/>
      <c r="DR87" s="47"/>
      <c r="DS87" s="47"/>
      <c r="DT87" s="100"/>
      <c r="DU87" s="55"/>
      <c r="DV87" s="47"/>
      <c r="DW87" s="47"/>
      <c r="DX87" s="100"/>
      <c r="DY87" s="55"/>
      <c r="DZ87" s="47"/>
      <c r="EA87" s="47"/>
      <c r="EB87" s="100"/>
      <c r="EC87" s="55"/>
      <c r="ED87" s="47"/>
      <c r="EE87" s="47"/>
      <c r="EF87" s="100"/>
      <c r="EG87" s="55"/>
      <c r="EH87" s="47"/>
      <c r="EI87" s="47"/>
      <c r="EJ87" s="100"/>
      <c r="EK87" s="55"/>
      <c r="EL87" s="47"/>
      <c r="EM87" s="47"/>
      <c r="EN87" s="100"/>
      <c r="EO87" s="55"/>
      <c r="EP87" s="47"/>
      <c r="EQ87" s="47"/>
      <c r="ER87" s="100"/>
      <c r="ES87" s="55"/>
      <c r="ET87" s="47"/>
      <c r="EU87" s="47"/>
      <c r="EV87" s="100"/>
      <c r="EW87" s="55"/>
      <c r="EX87" s="47"/>
      <c r="EY87" s="47"/>
      <c r="EZ87" s="100"/>
      <c r="FA87" s="55"/>
      <c r="FB87" s="47"/>
      <c r="FC87" s="47"/>
      <c r="FD87" s="100"/>
      <c r="FE87" s="55"/>
      <c r="FF87" s="47"/>
      <c r="FG87" s="47"/>
      <c r="FH87" s="100"/>
      <c r="FI87" s="55"/>
      <c r="FJ87" s="47"/>
      <c r="FK87" s="47"/>
      <c r="FL87" s="100"/>
      <c r="FM87" s="55"/>
      <c r="FN87" s="47"/>
      <c r="FO87" s="47"/>
      <c r="FP87" s="100"/>
      <c r="FQ87" s="55"/>
      <c r="FR87" s="47"/>
      <c r="FS87" s="47"/>
      <c r="FT87" s="100"/>
      <c r="FU87" s="55"/>
      <c r="FV87" s="47"/>
      <c r="FW87" s="47"/>
      <c r="FX87" s="100"/>
      <c r="FY87" s="55"/>
      <c r="FZ87" s="47"/>
      <c r="GA87" s="47"/>
      <c r="GB87" s="100"/>
      <c r="GC87" s="55"/>
      <c r="GD87" s="47"/>
      <c r="GE87" s="47"/>
      <c r="GF87" s="100"/>
      <c r="GG87" s="55"/>
      <c r="GH87" s="47"/>
      <c r="GI87" s="47"/>
      <c r="GJ87" s="100"/>
      <c r="GK87" s="55"/>
      <c r="GL87" s="47"/>
      <c r="GM87" s="47"/>
      <c r="GN87" s="100"/>
      <c r="GO87" s="55"/>
      <c r="GP87" s="47"/>
      <c r="GQ87" s="47"/>
      <c r="GR87" s="100"/>
      <c r="GS87" s="55"/>
      <c r="GT87" s="47"/>
      <c r="GU87" s="47"/>
      <c r="GV87" s="100"/>
      <c r="GW87" s="55"/>
      <c r="GX87" s="47"/>
      <c r="GY87" s="47"/>
      <c r="GZ87" s="100"/>
      <c r="HA87" s="55"/>
      <c r="HB87" s="47"/>
      <c r="HC87" s="47"/>
      <c r="HD87" s="100"/>
      <c r="HE87" s="55"/>
      <c r="HF87" s="47"/>
      <c r="HG87" s="47"/>
      <c r="HH87" s="100"/>
      <c r="HI87" s="55"/>
      <c r="HJ87" s="47"/>
      <c r="HK87" s="47"/>
      <c r="HL87" s="100"/>
    </row>
    <row r="88" spans="1:220">
      <c r="A88" s="42" t="s">
        <v>6</v>
      </c>
      <c r="B88" s="47" t="s">
        <v>81</v>
      </c>
      <c r="C88" s="55"/>
      <c r="D88" s="48"/>
      <c r="E88" s="48"/>
      <c r="F88" s="49">
        <v>790</v>
      </c>
      <c r="G88" s="49">
        <f>IF(F88&lt;"",ROUNDUP(+F88*(100%+'[1]GENERAL TERMS &amp; CONDITIONS'!$F$6),-1),"")</f>
        <v>820</v>
      </c>
      <c r="H88" s="69">
        <f>IF(G88&lt;"",ROUNDUP(+G88*(100%+'[1]GENERAL TERMS &amp; CONDITIONS'!$F$7),-1),"")</f>
        <v>840</v>
      </c>
      <c r="I88" s="69">
        <f>IF(H88&lt;"",ROUNDUP(+H88*(100%+'[1]GENERAL TERMS &amp; CONDITIONS'!$F$8),-1),"")</f>
        <v>860</v>
      </c>
      <c r="J88" s="69">
        <v>890</v>
      </c>
      <c r="K88" s="47"/>
      <c r="L88" s="100"/>
      <c r="M88" s="55"/>
      <c r="N88" s="47"/>
      <c r="O88" s="47"/>
      <c r="P88" s="100"/>
      <c r="Q88" s="55"/>
      <c r="R88" s="47"/>
      <c r="S88" s="47"/>
      <c r="T88" s="100"/>
      <c r="U88" s="55"/>
      <c r="V88" s="47"/>
      <c r="W88" s="47"/>
      <c r="X88" s="100"/>
      <c r="Y88" s="55"/>
      <c r="Z88" s="47"/>
      <c r="AA88" s="47"/>
      <c r="AB88" s="100"/>
      <c r="AC88" s="55"/>
      <c r="AD88" s="47"/>
      <c r="AE88" s="47"/>
      <c r="AF88" s="100"/>
      <c r="AG88" s="55"/>
      <c r="AH88" s="47"/>
      <c r="AI88" s="47"/>
      <c r="AJ88" s="100"/>
      <c r="AK88" s="55"/>
      <c r="AL88" s="47"/>
      <c r="AM88" s="47"/>
      <c r="AN88" s="100"/>
      <c r="AO88" s="55"/>
      <c r="AP88" s="47"/>
      <c r="AQ88" s="47"/>
      <c r="AR88" s="100"/>
      <c r="AS88" s="55"/>
      <c r="AT88" s="47"/>
      <c r="AU88" s="47"/>
      <c r="AV88" s="100"/>
      <c r="AW88" s="55"/>
      <c r="AX88" s="47"/>
      <c r="AY88" s="47"/>
      <c r="AZ88" s="100"/>
      <c r="BA88" s="55"/>
      <c r="BB88" s="47"/>
      <c r="BC88" s="47"/>
      <c r="BD88" s="100"/>
      <c r="BE88" s="55"/>
      <c r="BF88" s="47"/>
      <c r="BG88" s="47"/>
      <c r="BH88" s="100"/>
      <c r="BI88" s="55"/>
      <c r="BJ88" s="47"/>
      <c r="BK88" s="47"/>
      <c r="BL88" s="100"/>
      <c r="BM88" s="55"/>
      <c r="BN88" s="47"/>
      <c r="BO88" s="47"/>
      <c r="BP88" s="100"/>
      <c r="BQ88" s="55"/>
      <c r="BR88" s="47"/>
      <c r="BS88" s="47"/>
      <c r="BT88" s="100"/>
      <c r="BU88" s="55"/>
      <c r="BV88" s="47"/>
      <c r="BW88" s="47"/>
      <c r="BX88" s="100"/>
      <c r="BY88" s="55"/>
      <c r="BZ88" s="47"/>
      <c r="CA88" s="47"/>
      <c r="CB88" s="100"/>
      <c r="CC88" s="55"/>
      <c r="CD88" s="47"/>
      <c r="CE88" s="47"/>
      <c r="CF88" s="100"/>
      <c r="CG88" s="55"/>
      <c r="CH88" s="47"/>
      <c r="CI88" s="47"/>
      <c r="CJ88" s="100"/>
      <c r="CK88" s="55"/>
      <c r="CL88" s="47"/>
      <c r="CM88" s="47"/>
      <c r="CN88" s="100"/>
      <c r="CO88" s="55"/>
      <c r="CP88" s="47"/>
      <c r="CQ88" s="47"/>
      <c r="CR88" s="100"/>
      <c r="CS88" s="55"/>
      <c r="CT88" s="47"/>
      <c r="CU88" s="47"/>
      <c r="CV88" s="100"/>
      <c r="CW88" s="55"/>
      <c r="CX88" s="47"/>
      <c r="CY88" s="47"/>
      <c r="CZ88" s="100"/>
      <c r="DA88" s="55"/>
      <c r="DB88" s="47"/>
      <c r="DC88" s="47"/>
      <c r="DD88" s="100"/>
      <c r="DE88" s="55"/>
      <c r="DF88" s="47"/>
      <c r="DG88" s="47"/>
      <c r="DH88" s="100"/>
      <c r="DI88" s="55"/>
      <c r="DJ88" s="47"/>
      <c r="DK88" s="47"/>
      <c r="DL88" s="100"/>
      <c r="DM88" s="55"/>
      <c r="DN88" s="47"/>
      <c r="DO88" s="47"/>
      <c r="DP88" s="100"/>
      <c r="DQ88" s="55"/>
      <c r="DR88" s="47"/>
      <c r="DS88" s="47"/>
      <c r="DT88" s="100"/>
      <c r="DU88" s="55"/>
      <c r="DV88" s="47"/>
      <c r="DW88" s="47"/>
      <c r="DX88" s="100"/>
      <c r="DY88" s="55"/>
      <c r="DZ88" s="47"/>
      <c r="EA88" s="47"/>
      <c r="EB88" s="100"/>
      <c r="EC88" s="55"/>
      <c r="ED88" s="47"/>
      <c r="EE88" s="47"/>
      <c r="EF88" s="100"/>
      <c r="EG88" s="55"/>
      <c r="EH88" s="47"/>
      <c r="EI88" s="47"/>
      <c r="EJ88" s="100"/>
      <c r="EK88" s="55"/>
      <c r="EL88" s="47"/>
      <c r="EM88" s="47"/>
      <c r="EN88" s="100"/>
      <c r="EO88" s="55"/>
      <c r="EP88" s="47"/>
      <c r="EQ88" s="47"/>
      <c r="ER88" s="100"/>
      <c r="ES88" s="55"/>
      <c r="ET88" s="47"/>
      <c r="EU88" s="47"/>
      <c r="EV88" s="100"/>
      <c r="EW88" s="55"/>
      <c r="EX88" s="47"/>
      <c r="EY88" s="47"/>
      <c r="EZ88" s="100"/>
      <c r="FA88" s="55"/>
      <c r="FB88" s="47"/>
      <c r="FC88" s="47"/>
      <c r="FD88" s="100"/>
      <c r="FE88" s="55"/>
      <c r="FF88" s="47"/>
      <c r="FG88" s="47"/>
      <c r="FH88" s="100"/>
      <c r="FI88" s="55"/>
      <c r="FJ88" s="47"/>
      <c r="FK88" s="47"/>
      <c r="FL88" s="100"/>
      <c r="FM88" s="55"/>
      <c r="FN88" s="47"/>
      <c r="FO88" s="47"/>
      <c r="FP88" s="100"/>
      <c r="FQ88" s="55"/>
      <c r="FR88" s="47"/>
      <c r="FS88" s="47"/>
      <c r="FT88" s="100"/>
      <c r="FU88" s="55"/>
      <c r="FV88" s="47"/>
      <c r="FW88" s="47"/>
      <c r="FX88" s="100"/>
      <c r="FY88" s="55"/>
      <c r="FZ88" s="47"/>
      <c r="GA88" s="47"/>
      <c r="GB88" s="100"/>
      <c r="GC88" s="55"/>
      <c r="GD88" s="47"/>
      <c r="GE88" s="47"/>
      <c r="GF88" s="100"/>
      <c r="GG88" s="55"/>
      <c r="GH88" s="47"/>
      <c r="GI88" s="47"/>
      <c r="GJ88" s="100"/>
      <c r="GK88" s="55"/>
      <c r="GL88" s="47"/>
      <c r="GM88" s="47"/>
      <c r="GN88" s="100"/>
      <c r="GO88" s="55"/>
      <c r="GP88" s="47"/>
      <c r="GQ88" s="47"/>
      <c r="GR88" s="100"/>
      <c r="GS88" s="55"/>
      <c r="GT88" s="47"/>
      <c r="GU88" s="47"/>
      <c r="GV88" s="100"/>
      <c r="GW88" s="55"/>
      <c r="GX88" s="47"/>
      <c r="GY88" s="47"/>
      <c r="GZ88" s="100"/>
      <c r="HA88" s="55"/>
      <c r="HB88" s="47"/>
      <c r="HC88" s="47"/>
      <c r="HD88" s="100"/>
      <c r="HE88" s="55"/>
      <c r="HF88" s="47"/>
      <c r="HG88" s="47"/>
      <c r="HH88" s="100"/>
      <c r="HI88" s="55"/>
      <c r="HJ88" s="47"/>
      <c r="HK88" s="47"/>
      <c r="HL88" s="100"/>
    </row>
    <row r="89" spans="1:220">
      <c r="A89" s="42" t="s">
        <v>6</v>
      </c>
      <c r="B89" s="47" t="s">
        <v>82</v>
      </c>
      <c r="C89" s="44"/>
      <c r="D89" s="48">
        <v>860</v>
      </c>
      <c r="E89" s="48">
        <f>IF(D89&lt;"",ROUNDUP(+D89*(100%+'[2]GENERAL TERMS &amp; CONDITIONS'!$F$5),-1),"")</f>
        <v>870</v>
      </c>
      <c r="F89" s="49">
        <f>IF(E89&lt;"",ROUNDUP(+E89*(100%+'[1]GENERAL TERMS &amp; CONDITIONS'!$F$5),-1),"")</f>
        <v>900</v>
      </c>
      <c r="G89" s="49">
        <f>IF(F89&lt;"",ROUNDUP(+F89*(100%+'[1]GENERAL TERMS &amp; CONDITIONS'!$F$6),-1),"")</f>
        <v>930</v>
      </c>
      <c r="H89" s="69">
        <f>IF(G89&lt;"",ROUNDUP(+G89*(100%+'[1]GENERAL TERMS &amp; CONDITIONS'!$F$7),-1),"")</f>
        <v>950</v>
      </c>
      <c r="I89" s="69">
        <f>IF(H89&lt;"",ROUNDUP(+H89*(100%+'[1]GENERAL TERMS &amp; CONDITIONS'!$F$8),-1),"")</f>
        <v>970</v>
      </c>
      <c r="J89" s="69">
        <v>1000</v>
      </c>
      <c r="K89" s="47"/>
      <c r="L89" s="100"/>
      <c r="M89" s="55"/>
      <c r="N89" s="47"/>
      <c r="O89" s="47"/>
      <c r="P89" s="100"/>
      <c r="Q89" s="55"/>
      <c r="R89" s="47"/>
      <c r="S89" s="47"/>
      <c r="T89" s="100"/>
      <c r="U89" s="55"/>
      <c r="V89" s="47"/>
      <c r="W89" s="47"/>
      <c r="X89" s="100"/>
      <c r="Y89" s="55"/>
      <c r="Z89" s="47"/>
      <c r="AA89" s="47"/>
      <c r="AB89" s="100"/>
      <c r="AC89" s="55"/>
      <c r="AD89" s="47"/>
      <c r="AE89" s="47"/>
      <c r="AF89" s="100"/>
      <c r="AG89" s="55"/>
      <c r="AH89" s="47"/>
      <c r="AI89" s="47"/>
      <c r="AJ89" s="100"/>
      <c r="AK89" s="55"/>
      <c r="AL89" s="47"/>
      <c r="AM89" s="47"/>
      <c r="AN89" s="100"/>
      <c r="AO89" s="55"/>
      <c r="AP89" s="47"/>
      <c r="AQ89" s="47"/>
      <c r="AR89" s="100"/>
      <c r="AS89" s="55"/>
      <c r="AT89" s="47"/>
      <c r="AU89" s="47"/>
      <c r="AV89" s="100"/>
      <c r="AW89" s="55"/>
      <c r="AX89" s="47"/>
      <c r="AY89" s="47"/>
      <c r="AZ89" s="100"/>
      <c r="BA89" s="55"/>
      <c r="BB89" s="47"/>
      <c r="BC89" s="47"/>
      <c r="BD89" s="100"/>
      <c r="BE89" s="55"/>
      <c r="BF89" s="47"/>
      <c r="BG89" s="47"/>
      <c r="BH89" s="100"/>
      <c r="BI89" s="55"/>
      <c r="BJ89" s="47"/>
      <c r="BK89" s="47"/>
      <c r="BL89" s="100"/>
      <c r="BM89" s="55"/>
      <c r="BN89" s="47"/>
      <c r="BO89" s="47"/>
      <c r="BP89" s="100"/>
      <c r="BQ89" s="55"/>
      <c r="BR89" s="47"/>
      <c r="BS89" s="47"/>
      <c r="BT89" s="100"/>
      <c r="BU89" s="55"/>
      <c r="BV89" s="47"/>
      <c r="BW89" s="47"/>
      <c r="BX89" s="100"/>
      <c r="BY89" s="55"/>
      <c r="BZ89" s="47"/>
      <c r="CA89" s="47"/>
      <c r="CB89" s="100"/>
      <c r="CC89" s="55"/>
      <c r="CD89" s="47"/>
      <c r="CE89" s="47"/>
      <c r="CF89" s="100"/>
      <c r="CG89" s="55"/>
      <c r="CH89" s="47"/>
      <c r="CI89" s="47"/>
      <c r="CJ89" s="100"/>
      <c r="CK89" s="55"/>
      <c r="CL89" s="47"/>
      <c r="CM89" s="47"/>
      <c r="CN89" s="100"/>
      <c r="CO89" s="55"/>
      <c r="CP89" s="47"/>
      <c r="CQ89" s="47"/>
      <c r="CR89" s="100"/>
      <c r="CS89" s="55"/>
      <c r="CT89" s="47"/>
      <c r="CU89" s="47"/>
      <c r="CV89" s="100"/>
      <c r="CW89" s="55"/>
      <c r="CX89" s="47"/>
      <c r="CY89" s="47"/>
      <c r="CZ89" s="100"/>
      <c r="DA89" s="55"/>
      <c r="DB89" s="47"/>
      <c r="DC89" s="47"/>
      <c r="DD89" s="100"/>
      <c r="DE89" s="55"/>
      <c r="DF89" s="47"/>
      <c r="DG89" s="47"/>
      <c r="DH89" s="100"/>
      <c r="DI89" s="55"/>
      <c r="DJ89" s="47"/>
      <c r="DK89" s="47"/>
      <c r="DL89" s="100"/>
      <c r="DM89" s="55"/>
      <c r="DN89" s="47"/>
      <c r="DO89" s="47"/>
      <c r="DP89" s="100"/>
      <c r="DQ89" s="55"/>
      <c r="DR89" s="47"/>
      <c r="DS89" s="47"/>
      <c r="DT89" s="100"/>
      <c r="DU89" s="55"/>
      <c r="DV89" s="47"/>
      <c r="DW89" s="47"/>
      <c r="DX89" s="100"/>
      <c r="DY89" s="55"/>
      <c r="DZ89" s="47"/>
      <c r="EA89" s="47"/>
      <c r="EB89" s="100"/>
      <c r="EC89" s="55"/>
      <c r="ED89" s="47"/>
      <c r="EE89" s="47"/>
      <c r="EF89" s="100"/>
      <c r="EG89" s="55"/>
      <c r="EH89" s="47"/>
      <c r="EI89" s="47"/>
      <c r="EJ89" s="100"/>
      <c r="EK89" s="55"/>
      <c r="EL89" s="47"/>
      <c r="EM89" s="47"/>
      <c r="EN89" s="100"/>
      <c r="EO89" s="55"/>
      <c r="EP89" s="47"/>
      <c r="EQ89" s="47"/>
      <c r="ER89" s="100"/>
      <c r="ES89" s="55"/>
      <c r="ET89" s="47"/>
      <c r="EU89" s="47"/>
      <c r="EV89" s="100"/>
      <c r="EW89" s="55"/>
      <c r="EX89" s="47"/>
      <c r="EY89" s="47"/>
      <c r="EZ89" s="100"/>
      <c r="FA89" s="55"/>
      <c r="FB89" s="47"/>
      <c r="FC89" s="47"/>
      <c r="FD89" s="100"/>
      <c r="FE89" s="55"/>
      <c r="FF89" s="47"/>
      <c r="FG89" s="47"/>
      <c r="FH89" s="100"/>
      <c r="FI89" s="55"/>
      <c r="FJ89" s="47"/>
      <c r="FK89" s="47"/>
      <c r="FL89" s="100"/>
      <c r="FM89" s="55"/>
      <c r="FN89" s="47"/>
      <c r="FO89" s="47"/>
      <c r="FP89" s="100"/>
      <c r="FQ89" s="55"/>
      <c r="FR89" s="47"/>
      <c r="FS89" s="47"/>
      <c r="FT89" s="100"/>
      <c r="FU89" s="55"/>
      <c r="FV89" s="47"/>
      <c r="FW89" s="47"/>
      <c r="FX89" s="100"/>
      <c r="FY89" s="55"/>
      <c r="FZ89" s="47"/>
      <c r="GA89" s="47"/>
      <c r="GB89" s="100"/>
      <c r="GC89" s="55"/>
      <c r="GD89" s="47"/>
      <c r="GE89" s="47"/>
      <c r="GF89" s="100"/>
      <c r="GG89" s="55"/>
      <c r="GH89" s="47"/>
      <c r="GI89" s="47"/>
      <c r="GJ89" s="100"/>
      <c r="GK89" s="55"/>
      <c r="GL89" s="47"/>
      <c r="GM89" s="47"/>
      <c r="GN89" s="100"/>
      <c r="GO89" s="55"/>
      <c r="GP89" s="47"/>
      <c r="GQ89" s="47"/>
      <c r="GR89" s="100"/>
      <c r="GS89" s="55"/>
      <c r="GT89" s="47"/>
      <c r="GU89" s="47"/>
      <c r="GV89" s="100"/>
      <c r="GW89" s="55"/>
      <c r="GX89" s="47"/>
      <c r="GY89" s="47"/>
      <c r="GZ89" s="100"/>
      <c r="HA89" s="55"/>
      <c r="HB89" s="47"/>
      <c r="HC89" s="47"/>
      <c r="HD89" s="100"/>
      <c r="HE89" s="55"/>
      <c r="HF89" s="47"/>
      <c r="HG89" s="47"/>
      <c r="HH89" s="100"/>
      <c r="HI89" s="55"/>
      <c r="HJ89" s="47"/>
      <c r="HK89" s="47"/>
      <c r="HL89" s="100"/>
    </row>
    <row r="90" spans="1:220" hidden="1">
      <c r="A90" s="82" t="s">
        <v>6</v>
      </c>
      <c r="B90" s="83" t="s">
        <v>83</v>
      </c>
      <c r="C90" s="84"/>
      <c r="D90" s="85">
        <v>870</v>
      </c>
      <c r="E90" s="85">
        <f>IF(D90&lt;"",ROUNDUP(+D90*(100%+'[2]GENERAL TERMS &amp; CONDITIONS'!$F$5),-1),"")</f>
        <v>880</v>
      </c>
      <c r="F90" s="86">
        <f>IF(E90&lt;"",ROUNDUP(+E90*(100%+'[1]GENERAL TERMS &amp; CONDITIONS'!$F$5),-1),"")</f>
        <v>910</v>
      </c>
      <c r="G90" s="86">
        <f>IF(F90&lt;"",ROUNDUP(+F90*(100%+'[1]GENERAL TERMS &amp; CONDITIONS'!$F$6),-1),"")</f>
        <v>940</v>
      </c>
      <c r="H90" s="69">
        <f>IF(G90&lt;"",ROUNDUP(+G90*(100%+'[1]GENERAL TERMS &amp; CONDITIONS'!$F$7),-1),"")</f>
        <v>960</v>
      </c>
      <c r="I90" s="69">
        <f>IF(H90&lt;"",ROUNDUP(+H90*(100%+'[1]GENERAL TERMS &amp; CONDITIONS'!$F$8),-1),"")</f>
        <v>980</v>
      </c>
      <c r="J90" s="69">
        <f>IF(I90&lt;"",ROUNDUP(+I90*(100%+'[1]GENERAL TERMS &amp; CONDITIONS'!$F$9),-1),"")</f>
        <v>1010</v>
      </c>
    </row>
    <row r="91" spans="1:220">
      <c r="A91" s="42" t="s">
        <v>6</v>
      </c>
      <c r="B91" s="47" t="s">
        <v>84</v>
      </c>
      <c r="C91" s="44"/>
      <c r="D91" s="48">
        <v>870</v>
      </c>
      <c r="E91" s="48">
        <f>IF(D91&lt;"",ROUNDUP(+D91*(100%+'[2]GENERAL TERMS &amp; CONDITIONS'!$F$5),-1),"")</f>
        <v>880</v>
      </c>
      <c r="F91" s="49">
        <f>IF(E91&lt;"",ROUNDUP(+E91*(100%+'[1]GENERAL TERMS &amp; CONDITIONS'!$F$5),-1),"")</f>
        <v>910</v>
      </c>
      <c r="G91" s="49">
        <f>IF(F91&lt;"",ROUNDUP(+F91*(100%+'[1]GENERAL TERMS &amp; CONDITIONS'!$F$6),-1),"")</f>
        <v>940</v>
      </c>
      <c r="H91" s="69">
        <f>IF(G91&lt;"",ROUNDUP(+G91*(100%+'[1]GENERAL TERMS &amp; CONDITIONS'!$F$7),-1),"")</f>
        <v>960</v>
      </c>
      <c r="I91" s="69">
        <f>IF(H91&lt;"",ROUNDUP(+H91*(100%+'[1]GENERAL TERMS &amp; CONDITIONS'!$F$8),-1),"")</f>
        <v>980</v>
      </c>
      <c r="J91" s="69">
        <v>1010</v>
      </c>
    </row>
    <row r="92" spans="1:220">
      <c r="A92" s="42" t="s">
        <v>6</v>
      </c>
      <c r="B92" s="47" t="s">
        <v>85</v>
      </c>
      <c r="C92" s="44"/>
      <c r="D92" s="48">
        <v>870</v>
      </c>
      <c r="E92" s="48">
        <f>IF(D92&lt;"",ROUNDUP(+D92*(100%+'[2]GENERAL TERMS &amp; CONDITIONS'!$F$5),-1),"")</f>
        <v>880</v>
      </c>
      <c r="F92" s="49">
        <f>IF(E92&lt;"",ROUNDUP(+E92*(100%+'[1]GENERAL TERMS &amp; CONDITIONS'!$F$5),-1),"")</f>
        <v>910</v>
      </c>
      <c r="G92" s="49">
        <f>IF(F92&lt;"",ROUNDUP(+F92*(100%+'[1]GENERAL TERMS &amp; CONDITIONS'!$F$6),-1),"")</f>
        <v>940</v>
      </c>
      <c r="H92" s="69">
        <f>IF(G92&lt;"",ROUNDUP(+G92*(100%+'[1]GENERAL TERMS &amp; CONDITIONS'!$F$7),-1),"")</f>
        <v>960</v>
      </c>
      <c r="I92" s="69">
        <f>IF(H92&lt;"",ROUNDUP(+H92*(100%+'[1]GENERAL TERMS &amp; CONDITIONS'!$F$8),-1),"")</f>
        <v>980</v>
      </c>
      <c r="J92" s="69">
        <v>1010</v>
      </c>
    </row>
    <row r="93" spans="1:220" s="29" customFormat="1">
      <c r="A93" s="37"/>
      <c r="B93" s="38" t="s">
        <v>42</v>
      </c>
      <c r="C93" s="39"/>
      <c r="D93" s="91"/>
      <c r="E93" s="91" t="str">
        <f>IF(D93&lt;"",ROUNDUP(+D93*(100%+'[2]GENERAL TERMS &amp; CONDITIONS'!$F$5),-1),"")</f>
        <v/>
      </c>
      <c r="F93" s="92" t="str">
        <f>IF(E93&lt;"",ROUNDUP(+E93*(100%+'[1]GENERAL TERMS &amp; CONDITIONS'!$F$5),-1),"")</f>
        <v/>
      </c>
      <c r="G93" s="92" t="str">
        <f>IF(F93&lt;"",ROUNDUP(+F93*(100%+'[1]GENERAL TERMS &amp; CONDITIONS'!$F$6),-1),"")</f>
        <v/>
      </c>
      <c r="H93" s="92" t="str">
        <f>IF(F93&lt;"",ROUNDUP(+F93*(100%+'[1]GENERAL TERMS &amp; CONDITIONS'!$F$6),-1),"")</f>
        <v/>
      </c>
      <c r="I93" s="92" t="str">
        <f>IF(G93&lt;"",ROUNDUP(+G93*(100%+'[1]GENERAL TERMS &amp; CONDITIONS'!$F$6),-1),"")</f>
        <v/>
      </c>
      <c r="J93" s="92"/>
    </row>
    <row r="94" spans="1:220" s="29" customFormat="1" hidden="1">
      <c r="A94" s="42" t="s">
        <v>6</v>
      </c>
      <c r="B94" s="89" t="s">
        <v>86</v>
      </c>
      <c r="C94" s="44"/>
      <c r="D94" s="48">
        <v>20190</v>
      </c>
      <c r="E94" s="48" t="s">
        <v>73</v>
      </c>
      <c r="F94" s="49">
        <v>0</v>
      </c>
      <c r="G94" s="49">
        <v>0</v>
      </c>
      <c r="H94" s="49">
        <v>0</v>
      </c>
      <c r="I94" s="49">
        <v>0</v>
      </c>
      <c r="J94" s="49">
        <v>0</v>
      </c>
    </row>
    <row r="95" spans="1:220" s="29" customFormat="1">
      <c r="A95" s="42" t="s">
        <v>6</v>
      </c>
      <c r="B95" s="47" t="s">
        <v>87</v>
      </c>
      <c r="C95" s="44"/>
      <c r="D95" s="48">
        <v>20190</v>
      </c>
      <c r="E95" s="48" t="s">
        <v>73</v>
      </c>
      <c r="F95" s="49">
        <v>16720</v>
      </c>
      <c r="G95" s="49">
        <f>IF(F95&lt;"",ROUNDUP(+F95*(100%+'[1]GENERAL TERMS &amp; CONDITIONS'!$F$6),-1),"")</f>
        <v>17230</v>
      </c>
      <c r="H95" s="69">
        <f>IF(G95&lt;"",ROUNDUP(+G95*(100%+'[1]GENERAL TERMS &amp; CONDITIONS'!$F$7),-1),"")</f>
        <v>17540</v>
      </c>
      <c r="I95" s="69">
        <f>IF(H95&lt;"",ROUNDUP(+H95*(100%+'[1]GENERAL TERMS &amp; CONDITIONS'!$F$8),-1),"")</f>
        <v>17900</v>
      </c>
      <c r="J95" s="69">
        <v>18440</v>
      </c>
    </row>
    <row r="96" spans="1:220" s="29" customFormat="1">
      <c r="A96" s="42" t="s">
        <v>6</v>
      </c>
      <c r="B96" s="47" t="s">
        <v>88</v>
      </c>
      <c r="C96" s="44"/>
      <c r="D96" s="48"/>
      <c r="E96" s="48"/>
      <c r="F96" s="49"/>
      <c r="G96" s="49">
        <v>24650</v>
      </c>
      <c r="H96" s="69">
        <f>IF(G96&lt;"",ROUNDUP(+G96*(100%+'[1]GENERAL TERMS &amp; CONDITIONS'!$F$7),-1),"")</f>
        <v>25090</v>
      </c>
      <c r="I96" s="69">
        <f>IF(H96&lt;"",ROUNDUP(+H96*(100%+'[1]GENERAL TERMS &amp; CONDITIONS'!$F$8),-1),"")</f>
        <v>25600</v>
      </c>
      <c r="J96" s="69">
        <v>26370</v>
      </c>
    </row>
    <row r="97" spans="1:10" s="29" customFormat="1">
      <c r="A97" s="42" t="s">
        <v>6</v>
      </c>
      <c r="B97" s="47" t="s">
        <v>89</v>
      </c>
      <c r="C97" s="44"/>
      <c r="D97" s="48"/>
      <c r="E97" s="48"/>
      <c r="F97" s="49"/>
      <c r="G97" s="49"/>
      <c r="H97" s="69"/>
      <c r="I97" s="69" t="s">
        <v>90</v>
      </c>
      <c r="J97" s="69" t="s">
        <v>90</v>
      </c>
    </row>
    <row r="98" spans="1:10" s="29" customFormat="1">
      <c r="A98" s="42" t="s">
        <v>6</v>
      </c>
      <c r="B98" s="47" t="s">
        <v>91</v>
      </c>
      <c r="C98" s="44"/>
      <c r="D98" s="48">
        <v>30270</v>
      </c>
      <c r="E98" s="48" t="s">
        <v>73</v>
      </c>
      <c r="F98" s="49">
        <v>25380</v>
      </c>
      <c r="G98" s="49">
        <f>IF(F98&lt;"",ROUNDUP(+F98*(100%+'[1]GENERAL TERMS &amp; CONDITIONS'!$F$6),-1),"")</f>
        <v>26150</v>
      </c>
      <c r="H98" s="69">
        <f>IF(G98&lt;"",ROUNDUP(+G98*(100%+'[1]GENERAL TERMS &amp; CONDITIONS'!$F$7),-1),"")</f>
        <v>26610</v>
      </c>
      <c r="I98" s="69">
        <f>IF(H98&lt;"",ROUNDUP(+H98*(100%+'[1]GENERAL TERMS &amp; CONDITIONS'!$F$8),-1),"")</f>
        <v>27150</v>
      </c>
      <c r="J98" s="69">
        <v>27970</v>
      </c>
    </row>
    <row r="99" spans="1:10" s="29" customFormat="1">
      <c r="A99" s="42" t="s">
        <v>6</v>
      </c>
      <c r="B99" s="47" t="s">
        <v>92</v>
      </c>
      <c r="C99" s="44"/>
      <c r="D99" s="48">
        <v>30271</v>
      </c>
      <c r="E99" s="48" t="s">
        <v>73</v>
      </c>
      <c r="F99" s="49"/>
      <c r="G99" s="49"/>
      <c r="H99" s="69">
        <v>29740</v>
      </c>
      <c r="I99" s="69">
        <f>IF(H99&lt;"",ROUNDUP(+H99*(100%+'[1]GENERAL TERMS &amp; CONDITIONS'!$F$8),-1),"")</f>
        <v>30340</v>
      </c>
      <c r="J99" s="69">
        <v>31260</v>
      </c>
    </row>
    <row r="100" spans="1:10" s="102" customFormat="1">
      <c r="A100" s="96" t="s">
        <v>6</v>
      </c>
      <c r="B100" s="97" t="s">
        <v>93</v>
      </c>
      <c r="C100" s="101"/>
      <c r="D100" s="93">
        <v>7590</v>
      </c>
      <c r="E100" s="93">
        <f>IF(D100&lt;"",ROUNDUP(+D100*(100%+'[1]GENERAL TERMS &amp; CONDITIONS'!$F$4),-1),"")</f>
        <v>7670</v>
      </c>
      <c r="F100" s="94">
        <f>IF(E100&lt;"",ROUNDUP(3550*(100%+'[1]GENERAL TERMS &amp; CONDITIONS'!$F$5),-1),"")</f>
        <v>3650</v>
      </c>
      <c r="G100" s="94">
        <f>IF(F100&lt;"",ROUNDUP(+F100*(100%+'[1]GENERAL TERMS &amp; CONDITIONS'!$F$6),-1),"")</f>
        <v>3760</v>
      </c>
      <c r="H100" s="94">
        <f>IF(G100&lt;"",ROUNDUP(+G100*(100%+'[1]GENERAL TERMS &amp; CONDITIONS'!$F$7),-1),"")</f>
        <v>3830</v>
      </c>
      <c r="I100" s="94">
        <f>IF(H100&lt;"",ROUNDUP(+H100*(100%+'[1]GENERAL TERMS &amp; CONDITIONS'!$F$8),-1),"")</f>
        <v>3910</v>
      </c>
      <c r="J100" s="94">
        <v>4030</v>
      </c>
    </row>
    <row r="101" spans="1:10" s="29" customFormat="1" hidden="1">
      <c r="A101" s="82" t="s">
        <v>6</v>
      </c>
      <c r="B101" s="83" t="s">
        <v>94</v>
      </c>
      <c r="C101" s="84"/>
      <c r="D101" s="85">
        <v>1650</v>
      </c>
      <c r="E101" s="85">
        <f>IF(D101&lt;"",ROUNDUP(+D101*(100%+'[2]GENERAL TERMS &amp; CONDITIONS'!$F$5),-1),"")</f>
        <v>1670</v>
      </c>
      <c r="F101" s="86">
        <f>IF(E101&lt;"",ROUNDUP(+E101*(100%+'[1]GENERAL TERMS &amp; CONDITIONS'!$F$5),-1),"")</f>
        <v>1720</v>
      </c>
      <c r="G101" s="86">
        <f>IF(F101&lt;"",ROUNDUP(+F101*(100%+'[1]GENERAL TERMS &amp; CONDITIONS'!$F$6),-1),"")</f>
        <v>1780</v>
      </c>
      <c r="H101" s="87">
        <f>IF(F101&lt;"",ROUNDUP(+F101*(100%+'[1]GENERAL TERMS &amp; CONDITIONS'!$F$7),-1),"")</f>
        <v>1760</v>
      </c>
      <c r="I101" s="87">
        <f>IF(G101&lt;"",ROUNDUP(+G101*(100%+'[1]GENERAL TERMS &amp; CONDITIONS'!$F$7),-1),"")</f>
        <v>1820</v>
      </c>
      <c r="J101" s="87">
        <f>IF(H101&lt;"",ROUNDUP(+H101*(100%+'[1]GENERAL TERMS &amp; CONDITIONS'!$F$7),-1),"")</f>
        <v>1800</v>
      </c>
    </row>
    <row r="102" spans="1:10" s="29" customFormat="1">
      <c r="A102" s="81"/>
      <c r="B102" s="38" t="s">
        <v>95</v>
      </c>
      <c r="C102" s="39"/>
      <c r="D102" s="40"/>
      <c r="E102" s="40" t="str">
        <f>IF(D102&lt;"",ROUNDUP(+D102*(100%+'[2]GENERAL TERMS &amp; CONDITIONS'!$F$5),-1),"")</f>
        <v/>
      </c>
      <c r="F102" s="41"/>
      <c r="G102" s="41"/>
      <c r="H102" s="41"/>
      <c r="I102" s="41"/>
      <c r="J102" s="41"/>
    </row>
    <row r="103" spans="1:10" s="29" customFormat="1" ht="56.25">
      <c r="A103" s="103" t="s">
        <v>6</v>
      </c>
      <c r="B103" s="104" t="s">
        <v>96</v>
      </c>
      <c r="C103" s="44"/>
      <c r="D103" s="105">
        <v>8935</v>
      </c>
      <c r="E103" s="105" t="s">
        <v>73</v>
      </c>
      <c r="F103" s="106">
        <v>9850</v>
      </c>
      <c r="G103" s="106">
        <f>IF(F103&lt;"",ROUNDUP(+F103*(100%+'[1]GENERAL TERMS &amp; CONDITIONS'!$F$6),-1),"")</f>
        <v>10150</v>
      </c>
      <c r="H103" s="106">
        <f>IF(G103&lt;"",ROUNDUP(+G103*(100%+'[1]GENERAL TERMS &amp; CONDITIONS'!$F$7),-1),"")</f>
        <v>10330</v>
      </c>
      <c r="I103" s="106">
        <f>IF(H103&lt;"",ROUNDUP(+H103*(100%+'[1]GENERAL TERMS &amp; CONDITIONS'!$F$8),-1),"")</f>
        <v>10540</v>
      </c>
      <c r="J103" s="106">
        <v>10860</v>
      </c>
    </row>
    <row r="104" spans="1:10">
      <c r="A104" s="37"/>
      <c r="B104" s="107" t="s">
        <v>97</v>
      </c>
      <c r="C104" s="39"/>
      <c r="D104" s="40"/>
      <c r="E104" s="40" t="str">
        <f>IF(D104&lt;"",ROUNDUP(+D104*(100%+'[2]GENERAL TERMS &amp; CONDITIONS'!$F$5),-1),"")</f>
        <v/>
      </c>
      <c r="F104" s="41" t="str">
        <f>IF(E104&lt;"",ROUNDUP(+E104*(100%+'[1]GENERAL TERMS &amp; CONDITIONS'!$F$5),-1),"")</f>
        <v/>
      </c>
      <c r="G104" s="41" t="str">
        <f>IF(F104&lt;"",ROUNDUP(+F104*(100%+'[1]GENERAL TERMS &amp; CONDITIONS'!$F$6),-1),"")</f>
        <v/>
      </c>
      <c r="H104" s="41" t="str">
        <f>IF(F104&lt;"",ROUNDUP(+F104*(100%+'[1]GENERAL TERMS &amp; CONDITIONS'!$F$6),-1),"")</f>
        <v/>
      </c>
      <c r="I104" s="41" t="str">
        <f>IF(G104&lt;"",ROUNDUP(+G104*(100%+'[1]GENERAL TERMS &amp; CONDITIONS'!$F$6),-1),"")</f>
        <v/>
      </c>
      <c r="J104" s="41"/>
    </row>
    <row r="105" spans="1:10" s="111" customFormat="1">
      <c r="A105" s="108" t="s">
        <v>6</v>
      </c>
      <c r="B105" s="72" t="s">
        <v>98</v>
      </c>
      <c r="C105" s="73"/>
      <c r="D105" s="74">
        <v>56900</v>
      </c>
      <c r="E105" s="74">
        <f>IF(D105&lt;"",ROUNDUP(+D105*(100%+'[2]GENERAL TERMS &amp; CONDITIONS'!$F$5),-1),"")</f>
        <v>57470</v>
      </c>
      <c r="F105" s="109">
        <f>IF(E105&lt;"",ROUNDUP(+E105*(100%+'[1]GENERAL TERMS &amp; CONDITIONS'!$F$5),-1),"")</f>
        <v>59070</v>
      </c>
      <c r="G105" s="74">
        <f>IF(F105&lt;"",ROUNDUP(+F105*(100%+'[1]GENERAL TERMS &amp; CONDITIONS'!$F$6),-1),"")</f>
        <v>60850</v>
      </c>
      <c r="H105" s="105">
        <f>IF(G105&lt;"",ROUNDUP(+G105*(100%+'[1]GENERAL TERMS &amp; CONDITIONS'!$F$7),-1),"")</f>
        <v>61920</v>
      </c>
      <c r="I105" s="110">
        <f>IF(H105&lt;"",ROUNDUP(+H105*(100%+'[1]GENERAL TERMS &amp; CONDITIONS'!$F$8),-1),"")</f>
        <v>63160</v>
      </c>
      <c r="J105" s="110">
        <v>65060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2021-07-12T15:58:44Z</dcterms:created>
  <dcterms:modified xsi:type="dcterms:W3CDTF">2021-08-17T17:52:18Z</dcterms:modified>
</cp:coreProperties>
</file>