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linker.FCSHARE001\Desktop\Sales Price Lists\Sales Price Lists - LLC\2022-01\2022-01 Rev1\Excel version\"/>
    </mc:Choice>
  </mc:AlternateContent>
  <xr:revisionPtr revIDLastSave="0" documentId="8_{6B5E254C-A7EF-40DA-B633-54F28762DC03}" xr6:coauthVersionLast="47" xr6:coauthVersionMax="47" xr10:uidLastSave="{00000000-0000-0000-0000-000000000000}"/>
  <bookViews>
    <workbookView xWindow="-25320" yWindow="30" windowWidth="25440" windowHeight="15390" xr2:uid="{B17BB0AA-0935-429A-BBA3-4697F54F803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6" i="1" l="1"/>
  <c r="F116" i="1" s="1"/>
  <c r="G116" i="1" s="1"/>
  <c r="H116" i="1" s="1"/>
  <c r="I116" i="1" s="1"/>
  <c r="E115" i="1"/>
  <c r="F115" i="1" s="1"/>
  <c r="I114" i="1"/>
  <c r="E114" i="1"/>
  <c r="F114" i="1" s="1"/>
  <c r="G114" i="1" s="1"/>
  <c r="E113" i="1"/>
  <c r="F113" i="1" s="1"/>
  <c r="G113" i="1" s="1"/>
  <c r="H113" i="1" s="1"/>
  <c r="I113" i="1" s="1"/>
  <c r="E112" i="1"/>
  <c r="F112" i="1" s="1"/>
  <c r="G112" i="1" s="1"/>
  <c r="H112" i="1" s="1"/>
  <c r="I112" i="1" s="1"/>
  <c r="E111" i="1"/>
  <c r="F111" i="1" s="1"/>
  <c r="E110" i="1"/>
  <c r="F110" i="1" s="1"/>
  <c r="G110" i="1" s="1"/>
  <c r="I110" i="1" s="1"/>
  <c r="E109" i="1"/>
  <c r="F109" i="1" s="1"/>
  <c r="G109" i="1" s="1"/>
  <c r="H109" i="1" s="1"/>
  <c r="I109" i="1" s="1"/>
  <c r="H108" i="1"/>
  <c r="E108" i="1"/>
  <c r="F108" i="1" s="1"/>
  <c r="E107" i="1"/>
  <c r="F107" i="1" s="1"/>
  <c r="G107" i="1" s="1"/>
  <c r="H107" i="1" s="1"/>
  <c r="I107" i="1" s="1"/>
  <c r="E106" i="1"/>
  <c r="F106" i="1" s="1"/>
  <c r="G106" i="1" s="1"/>
  <c r="H106" i="1" s="1"/>
  <c r="I106" i="1" s="1"/>
  <c r="E105" i="1"/>
  <c r="F105" i="1" s="1"/>
  <c r="G105" i="1" s="1"/>
  <c r="H105" i="1" s="1"/>
  <c r="I105" i="1" s="1"/>
  <c r="E104" i="1"/>
  <c r="F104" i="1" s="1"/>
  <c r="G104" i="1" s="1"/>
  <c r="H104" i="1" s="1"/>
  <c r="I104" i="1" s="1"/>
  <c r="E103" i="1"/>
  <c r="F103" i="1" s="1"/>
  <c r="E102" i="1"/>
  <c r="F102" i="1" s="1"/>
  <c r="G102" i="1" s="1"/>
  <c r="H102" i="1" s="1"/>
  <c r="I102" i="1" s="1"/>
  <c r="F101" i="1"/>
  <c r="G101" i="1" s="1"/>
  <c r="H101" i="1" s="1"/>
  <c r="I101" i="1" s="1"/>
  <c r="E101" i="1"/>
  <c r="E100" i="1"/>
  <c r="F100" i="1" s="1"/>
  <c r="G100" i="1" s="1"/>
  <c r="H100" i="1" s="1"/>
  <c r="I100" i="1" s="1"/>
  <c r="J100" i="1" s="1"/>
  <c r="E99" i="1"/>
  <c r="F99" i="1" s="1"/>
  <c r="G99" i="1" s="1"/>
  <c r="H99" i="1" s="1"/>
  <c r="I99" i="1" s="1"/>
  <c r="G98" i="1"/>
  <c r="H98" i="1" s="1"/>
  <c r="I98" i="1" s="1"/>
  <c r="E97" i="1"/>
  <c r="F97" i="1" s="1"/>
  <c r="G97" i="1" s="1"/>
  <c r="H97" i="1" s="1"/>
  <c r="I97" i="1" s="1"/>
  <c r="E96" i="1"/>
  <c r="F96" i="1" s="1"/>
  <c r="G96" i="1" s="1"/>
  <c r="H96" i="1" s="1"/>
  <c r="I96" i="1" s="1"/>
  <c r="G94" i="1"/>
  <c r="E94" i="1"/>
  <c r="H94" i="1" s="1"/>
  <c r="E93" i="1"/>
  <c r="F93" i="1" s="1"/>
  <c r="G93" i="1" s="1"/>
  <c r="H93" i="1" s="1"/>
  <c r="I93" i="1" s="1"/>
  <c r="G91" i="1"/>
  <c r="H91" i="1" s="1"/>
  <c r="I91" i="1" s="1"/>
  <c r="E90" i="1"/>
  <c r="F90" i="1" s="1"/>
  <c r="G90" i="1" s="1"/>
  <c r="H90" i="1" s="1"/>
  <c r="I90" i="1" s="1"/>
  <c r="E89" i="1"/>
  <c r="F89" i="1" s="1"/>
  <c r="F88" i="1"/>
  <c r="E87" i="1"/>
  <c r="F87" i="1" s="1"/>
  <c r="G87" i="1" s="1"/>
  <c r="H87" i="1" s="1"/>
  <c r="I87" i="1" s="1"/>
  <c r="E86" i="1"/>
  <c r="F86" i="1" s="1"/>
  <c r="G86" i="1" s="1"/>
  <c r="H86" i="1" s="1"/>
  <c r="I86" i="1" s="1"/>
  <c r="E85" i="1"/>
  <c r="F85" i="1" s="1"/>
  <c r="E84" i="1"/>
  <c r="F84" i="1" s="1"/>
  <c r="E83" i="1"/>
  <c r="F83" i="1" s="1"/>
  <c r="G83" i="1" s="1"/>
  <c r="H83" i="1" s="1"/>
  <c r="I83" i="1" s="1"/>
  <c r="E82" i="1"/>
  <c r="F82" i="1" s="1"/>
  <c r="F81" i="1"/>
  <c r="G81" i="1" s="1"/>
  <c r="H81" i="1" s="1"/>
  <c r="I81" i="1" s="1"/>
  <c r="E81" i="1"/>
  <c r="E80" i="1"/>
  <c r="F80" i="1" s="1"/>
  <c r="G80" i="1" s="1"/>
  <c r="H80" i="1" s="1"/>
  <c r="I80" i="1" s="1"/>
  <c r="E79" i="1"/>
  <c r="F79" i="1" s="1"/>
  <c r="H79" i="1" s="1"/>
  <c r="I78" i="1"/>
  <c r="F78" i="1"/>
  <c r="G78" i="1" s="1"/>
  <c r="H78" i="1" s="1"/>
  <c r="E78" i="1"/>
  <c r="I77" i="1"/>
  <c r="F77" i="1"/>
  <c r="G77" i="1" s="1"/>
  <c r="H77" i="1" s="1"/>
  <c r="E77" i="1"/>
  <c r="I76" i="1"/>
  <c r="E76" i="1"/>
  <c r="F76" i="1" s="1"/>
  <c r="G76" i="1" s="1"/>
  <c r="H76" i="1" s="1"/>
  <c r="I75" i="1"/>
  <c r="E75" i="1"/>
  <c r="F75" i="1" s="1"/>
  <c r="G75" i="1" s="1"/>
  <c r="H75" i="1" s="1"/>
  <c r="I74" i="1"/>
  <c r="E74" i="1"/>
  <c r="F74" i="1" s="1"/>
  <c r="G74" i="1" s="1"/>
  <c r="H74" i="1" s="1"/>
  <c r="I73" i="1"/>
  <c r="F73" i="1"/>
  <c r="G73" i="1" s="1"/>
  <c r="H73" i="1" s="1"/>
  <c r="E73" i="1"/>
  <c r="E72" i="1"/>
  <c r="F72" i="1" s="1"/>
  <c r="E71" i="1"/>
  <c r="F71" i="1" s="1"/>
  <c r="G71" i="1" s="1"/>
  <c r="H71" i="1" s="1"/>
  <c r="I71" i="1" s="1"/>
  <c r="E70" i="1"/>
  <c r="F70" i="1" s="1"/>
  <c r="H70" i="1" s="1"/>
  <c r="E69" i="1"/>
  <c r="F69" i="1" s="1"/>
  <c r="E67" i="1"/>
  <c r="F67" i="1" s="1"/>
  <c r="G67" i="1" s="1"/>
  <c r="H67" i="1" s="1"/>
  <c r="I67" i="1" s="1"/>
  <c r="E66" i="1"/>
  <c r="F66" i="1" s="1"/>
  <c r="G66" i="1" s="1"/>
  <c r="H66" i="1" s="1"/>
  <c r="I66" i="1" s="1"/>
  <c r="E65" i="1"/>
  <c r="F65" i="1" s="1"/>
  <c r="E64" i="1"/>
  <c r="F64" i="1" s="1"/>
  <c r="D63" i="1"/>
  <c r="E62" i="1"/>
  <c r="F62" i="1" s="1"/>
  <c r="E61" i="1"/>
  <c r="F61" i="1" s="1"/>
  <c r="E60" i="1"/>
  <c r="E63" i="1" s="1"/>
  <c r="E59" i="1"/>
  <c r="F59" i="1" s="1"/>
  <c r="H59" i="1" s="1"/>
  <c r="E58" i="1"/>
  <c r="F58" i="1" s="1"/>
  <c r="H58" i="1" s="1"/>
  <c r="E57" i="1"/>
  <c r="F57" i="1" s="1"/>
  <c r="G57" i="1" s="1"/>
  <c r="I57" i="1" s="1"/>
  <c r="E56" i="1"/>
  <c r="F56" i="1" s="1"/>
  <c r="E55" i="1"/>
  <c r="F55" i="1" s="1"/>
  <c r="E54" i="1"/>
  <c r="F54" i="1" s="1"/>
  <c r="F53" i="1"/>
  <c r="H53" i="1" s="1"/>
  <c r="E53" i="1"/>
  <c r="E52" i="1"/>
  <c r="F52" i="1" s="1"/>
  <c r="E51" i="1"/>
  <c r="F51" i="1" s="1"/>
  <c r="H51" i="1" s="1"/>
  <c r="E50" i="1"/>
  <c r="F50" i="1" s="1"/>
  <c r="F48" i="1"/>
  <c r="G48" i="1" s="1"/>
  <c r="I48" i="1" s="1"/>
  <c r="E48" i="1"/>
  <c r="E47" i="1"/>
  <c r="F47" i="1" s="1"/>
  <c r="E46" i="1"/>
  <c r="F46" i="1" s="1"/>
  <c r="E45" i="1"/>
  <c r="F45" i="1" s="1"/>
  <c r="E44" i="1"/>
  <c r="F44" i="1" s="1"/>
  <c r="H44" i="1" s="1"/>
  <c r="F43" i="1"/>
  <c r="G43" i="1" s="1"/>
  <c r="I43" i="1" s="1"/>
  <c r="E43" i="1"/>
  <c r="E42" i="1"/>
  <c r="F42" i="1" s="1"/>
  <c r="H42" i="1" s="1"/>
  <c r="E40" i="1"/>
  <c r="F40" i="1" s="1"/>
  <c r="E39" i="1"/>
  <c r="F39" i="1" s="1"/>
  <c r="G39" i="1" s="1"/>
  <c r="I39" i="1" s="1"/>
  <c r="E38" i="1"/>
  <c r="F38" i="1" s="1"/>
  <c r="E37" i="1"/>
  <c r="F37" i="1" s="1"/>
  <c r="E36" i="1"/>
  <c r="F36" i="1" s="1"/>
  <c r="E32" i="1"/>
  <c r="F32" i="1" s="1"/>
  <c r="H32" i="1" s="1"/>
  <c r="E31" i="1"/>
  <c r="F31" i="1" s="1"/>
  <c r="E30" i="1"/>
  <c r="F30" i="1" s="1"/>
  <c r="H30" i="1" s="1"/>
  <c r="E29" i="1"/>
  <c r="F29" i="1" s="1"/>
  <c r="F28" i="1"/>
  <c r="G28" i="1" s="1"/>
  <c r="I28" i="1" s="1"/>
  <c r="E28" i="1"/>
  <c r="E27" i="1"/>
  <c r="F27" i="1" s="1"/>
  <c r="E26" i="1"/>
  <c r="F26" i="1" s="1"/>
  <c r="E24" i="1"/>
  <c r="F24" i="1" s="1"/>
  <c r="E23" i="1"/>
  <c r="F23" i="1" s="1"/>
  <c r="H23" i="1" s="1"/>
  <c r="E22" i="1"/>
  <c r="F22" i="1" s="1"/>
  <c r="F21" i="1"/>
  <c r="H21" i="1" s="1"/>
  <c r="E21" i="1"/>
  <c r="E20" i="1"/>
  <c r="F20" i="1" s="1"/>
  <c r="E19" i="1"/>
  <c r="F19" i="1" s="1"/>
  <c r="E18" i="1"/>
  <c r="F18" i="1" s="1"/>
  <c r="E17" i="1"/>
  <c r="F17" i="1" s="1"/>
  <c r="E16" i="1"/>
  <c r="F16" i="1" s="1"/>
  <c r="E15" i="1"/>
  <c r="F15" i="1" s="1"/>
  <c r="H15" i="1" s="1"/>
  <c r="E14" i="1"/>
  <c r="F14" i="1" s="1"/>
  <c r="E13" i="1"/>
  <c r="F13" i="1" s="1"/>
  <c r="H13" i="1" s="1"/>
  <c r="E12" i="1"/>
  <c r="F12" i="1" s="1"/>
  <c r="E11" i="1"/>
  <c r="F11" i="1" s="1"/>
  <c r="G11" i="1" s="1"/>
  <c r="I11" i="1" s="1"/>
  <c r="E10" i="1"/>
  <c r="F10" i="1" s="1"/>
  <c r="E9" i="1"/>
  <c r="F9" i="1" s="1"/>
  <c r="G9" i="1" s="1"/>
  <c r="H9" i="1" s="1"/>
  <c r="I9" i="1" s="1"/>
  <c r="B6" i="1"/>
  <c r="G31" i="1" l="1"/>
  <c r="I31" i="1" s="1"/>
  <c r="H31" i="1"/>
  <c r="G52" i="1"/>
  <c r="I52" i="1" s="1"/>
  <c r="H52" i="1"/>
  <c r="H43" i="1"/>
  <c r="H64" i="1"/>
  <c r="G64" i="1"/>
  <c r="I64" i="1" s="1"/>
  <c r="H72" i="1"/>
  <c r="G72" i="1"/>
  <c r="I72" i="1" s="1"/>
  <c r="G85" i="1"/>
  <c r="I85" i="1" s="1"/>
  <c r="H85" i="1"/>
  <c r="G19" i="1"/>
  <c r="I19" i="1" s="1"/>
  <c r="H19" i="1"/>
  <c r="G69" i="1"/>
  <c r="I69" i="1" s="1"/>
  <c r="H69" i="1"/>
  <c r="G89" i="1"/>
  <c r="I89" i="1" s="1"/>
  <c r="H89" i="1"/>
  <c r="H61" i="1"/>
  <c r="G61" i="1"/>
  <c r="I61" i="1" s="1"/>
  <c r="G103" i="1"/>
  <c r="I103" i="1" s="1"/>
  <c r="H103" i="1"/>
  <c r="H11" i="1"/>
  <c r="H28" i="1"/>
  <c r="H39" i="1"/>
  <c r="H48" i="1"/>
  <c r="H57" i="1"/>
  <c r="F60" i="1"/>
  <c r="H110" i="1"/>
  <c r="J110" i="1" s="1"/>
  <c r="H12" i="1"/>
  <c r="G12" i="1"/>
  <c r="I12" i="1" s="1"/>
  <c r="H18" i="1"/>
  <c r="G18" i="1"/>
  <c r="I18" i="1" s="1"/>
  <c r="H29" i="1"/>
  <c r="G29" i="1"/>
  <c r="I29" i="1" s="1"/>
  <c r="H40" i="1"/>
  <c r="G40" i="1"/>
  <c r="I40" i="1" s="1"/>
  <c r="H50" i="1"/>
  <c r="G50" i="1"/>
  <c r="I50" i="1" s="1"/>
  <c r="H84" i="1"/>
  <c r="G84" i="1"/>
  <c r="I84" i="1" s="1"/>
  <c r="G65" i="1"/>
  <c r="I65" i="1" s="1"/>
  <c r="H65" i="1"/>
  <c r="H14" i="1"/>
  <c r="G14" i="1"/>
  <c r="I14" i="1" s="1"/>
  <c r="H26" i="1"/>
  <c r="G26" i="1"/>
  <c r="I26" i="1" s="1"/>
  <c r="H37" i="1"/>
  <c r="G37" i="1"/>
  <c r="I37" i="1" s="1"/>
  <c r="H46" i="1"/>
  <c r="G46" i="1"/>
  <c r="I46" i="1" s="1"/>
  <c r="H55" i="1"/>
  <c r="G55" i="1"/>
  <c r="I55" i="1" s="1"/>
  <c r="H36" i="1"/>
  <c r="G36" i="1"/>
  <c r="I36" i="1" s="1"/>
  <c r="G45" i="1"/>
  <c r="I45" i="1" s="1"/>
  <c r="H45" i="1"/>
  <c r="G54" i="1"/>
  <c r="I54" i="1" s="1"/>
  <c r="H54" i="1"/>
  <c r="H10" i="1"/>
  <c r="G10" i="1"/>
  <c r="I10" i="1" s="1"/>
  <c r="H20" i="1"/>
  <c r="G20" i="1"/>
  <c r="I20" i="1" s="1"/>
  <c r="H27" i="1"/>
  <c r="G27" i="1"/>
  <c r="I27" i="1" s="1"/>
  <c r="G38" i="1"/>
  <c r="I38" i="1" s="1"/>
  <c r="H38" i="1"/>
  <c r="G47" i="1"/>
  <c r="I47" i="1" s="1"/>
  <c r="H47" i="1"/>
  <c r="H56" i="1"/>
  <c r="G56" i="1"/>
  <c r="I56" i="1" s="1"/>
  <c r="H17" i="1"/>
  <c r="G17" i="1"/>
  <c r="I17" i="1" s="1"/>
  <c r="G24" i="1"/>
  <c r="I24" i="1" s="1"/>
  <c r="H24" i="1"/>
  <c r="G62" i="1"/>
  <c r="I62" i="1" s="1"/>
  <c r="H62" i="1"/>
  <c r="H115" i="1"/>
  <c r="G115" i="1"/>
  <c r="I115" i="1" s="1"/>
  <c r="H22" i="1"/>
  <c r="G22" i="1"/>
  <c r="I22" i="1" s="1"/>
  <c r="G16" i="1"/>
  <c r="I16" i="1" s="1"/>
  <c r="H16" i="1"/>
  <c r="H82" i="1"/>
  <c r="G82" i="1"/>
  <c r="I82" i="1" s="1"/>
  <c r="H111" i="1"/>
  <c r="G111" i="1"/>
  <c r="I111" i="1" s="1"/>
  <c r="G13" i="1"/>
  <c r="I13" i="1" s="1"/>
  <c r="G21" i="1"/>
  <c r="I21" i="1" s="1"/>
  <c r="G30" i="1"/>
  <c r="I30" i="1" s="1"/>
  <c r="G42" i="1"/>
  <c r="I42" i="1" s="1"/>
  <c r="G51" i="1"/>
  <c r="I51" i="1" s="1"/>
  <c r="G59" i="1"/>
  <c r="I59" i="1" s="1"/>
  <c r="G79" i="1"/>
  <c r="I79" i="1" s="1"/>
  <c r="G15" i="1"/>
  <c r="I15" i="1" s="1"/>
  <c r="G23" i="1"/>
  <c r="I23" i="1" s="1"/>
  <c r="G32" i="1"/>
  <c r="I32" i="1" s="1"/>
  <c r="G44" i="1"/>
  <c r="I44" i="1" s="1"/>
  <c r="G53" i="1"/>
  <c r="I53" i="1" s="1"/>
  <c r="G58" i="1"/>
  <c r="I58" i="1" s="1"/>
  <c r="G70" i="1"/>
  <c r="I70" i="1" s="1"/>
  <c r="F63" i="1" l="1"/>
  <c r="G60" i="1"/>
  <c r="H60" i="1" l="1"/>
  <c r="G63" i="1"/>
  <c r="H63" i="1" l="1"/>
  <c r="I60" i="1"/>
  <c r="I63" i="1" s="1"/>
</calcChain>
</file>

<file path=xl/sharedStrings.xml><?xml version="1.0" encoding="utf-8"?>
<sst xmlns="http://schemas.openxmlformats.org/spreadsheetml/2006/main" count="209" uniqueCount="109">
  <si>
    <t>GO FOR GREEN</t>
  </si>
  <si>
    <t>SENNEBOGEN LLC Equipment Dealer Price List | North America</t>
  </si>
  <si>
    <t>2020-02</t>
  </si>
  <si>
    <t>Standard Machine Configuration</t>
  </si>
  <si>
    <t>List Price US$</t>
  </si>
  <si>
    <t>►</t>
  </si>
  <si>
    <t>SENNEBOGEN 840 R-HD "E" series</t>
  </si>
  <si>
    <t>Engine</t>
  </si>
  <si>
    <t>Cummins L9 diesel engine (6 cylinder) with direct injection, water cooled (TIER 4f emission)</t>
  </si>
  <si>
    <t xml:space="preserve">Engine output 310 HP (231 kW) @ 2,000 rpm </t>
  </si>
  <si>
    <t>Turbo intercooler direct driven</t>
  </si>
  <si>
    <t>Water cooler hydraulically driven, reversible</t>
  </si>
  <si>
    <t>Automatic idle-stop control and eco-mode for diesel engine</t>
  </si>
  <si>
    <t>Hydraulic System</t>
  </si>
  <si>
    <t>Computer free, state-of-the-art load-sensing with flow-on-demand control</t>
  </si>
  <si>
    <t>Hydraulic cooler hydraulically driven reversible</t>
  </si>
  <si>
    <t>Hydro-Clean filtration system with water absorption and contamination indicator</t>
  </si>
  <si>
    <t>Upper Carriage &amp; Swing System</t>
  </si>
  <si>
    <t>Torsion free, precisely machined upper carriage frame</t>
  </si>
  <si>
    <t>High torque axial piston swing motor</t>
  </si>
  <si>
    <t>Large dimensioned, external teeth swing bearing with removable protection cover</t>
  </si>
  <si>
    <t>Automatic central lubrication system for upper carriage</t>
  </si>
  <si>
    <t>Manual pinion lubrication system for swing bearing</t>
  </si>
  <si>
    <t>Handrail on top of upper carriage</t>
  </si>
  <si>
    <t>Fire extinguisher set (1x cab, 1x storage compartment) - brackets installed, extinguisher shipped separate to dealer</t>
  </si>
  <si>
    <t>Light Package consisting of: 2x halogen in cab roof, 2x in frame</t>
  </si>
  <si>
    <t>Operator's Cab "maXCab"</t>
  </si>
  <si>
    <t>Hydraulic elevating cab system "E270" (elevation: 8'8")</t>
  </si>
  <si>
    <t>Catwalk with handrail beside cab</t>
  </si>
  <si>
    <t>"maXCab" with sliding door and  door window as sliding window, sunshade, floor mat</t>
  </si>
  <si>
    <t>Skylight of bullet proof glass</t>
  </si>
  <si>
    <t>Windshield of bullet proof glass (fixed / no tilt out)</t>
  </si>
  <si>
    <t>Front &amp; top cab protection guard</t>
  </si>
  <si>
    <t>Automatic climate control with AC, heater and defroster</t>
  </si>
  <si>
    <t>AM/FM radio with MP3/Bluetooth</t>
  </si>
  <si>
    <t>SENCON visual and acoustic diagnostic system for monitoring all essential machine functions</t>
  </si>
  <si>
    <t>Air suspended and adjustable operator's seat incl. armrests, seat heater, headrest, seat belt</t>
  </si>
  <si>
    <t>Camera system with display in cab (1x to rear, 1x to right side)</t>
  </si>
  <si>
    <t>LED light package on cab, rear</t>
  </si>
  <si>
    <t>Operator's &amp; Maintenance manual incl. hydraulic &amp; electric schematics (1x print / 1x digital)</t>
  </si>
  <si>
    <t>Spare Parts catalogue (1x print / 1x digital)</t>
  </si>
  <si>
    <t>Working Equipment</t>
  </si>
  <si>
    <t xml:space="preserve">K17 - reach 56'6" / purpose built material handling working equipment  </t>
  </si>
  <si>
    <t>straight boom 34'9", with end stop monitoring system and limit switches</t>
  </si>
  <si>
    <t>straight stick 23'4", with end stop monitoring system and limit switches</t>
  </si>
  <si>
    <t>Boom &amp; Stick cylinders equipped with safety check valves and end position dumping</t>
  </si>
  <si>
    <t>Light Package consisting of: 1x  at boom, 2x  at stick</t>
  </si>
  <si>
    <t>Attachment open/close and rotate hydraulic circuits and lines installed up to the end of the stick (ball valves)</t>
  </si>
  <si>
    <t>Under Carriage</t>
  </si>
  <si>
    <t>Crawler under carriage R44E/380 with removable tracks</t>
  </si>
  <si>
    <t xml:space="preserve">Maintenance free crawler B7 with hydraulic chain tension device </t>
  </si>
  <si>
    <t>Steering via two foot pedals / hand levers</t>
  </si>
  <si>
    <t>Triple grouser track shoes (canted), width 27.6" / 700 mm</t>
  </si>
  <si>
    <t>Independently operated tracks driven by integrated axial piston motor via planetary gear</t>
  </si>
  <si>
    <t>Safety parking break with spring-loaded, hydraulic multiple disc brake</t>
  </si>
  <si>
    <t>Audible travel alarm while driving machine (forward &amp; backward)</t>
  </si>
  <si>
    <t>Magnet System</t>
  </si>
  <si>
    <t>25 kW Baldor generator, hydraulic driven with Hubbell controller</t>
  </si>
  <si>
    <t>Plug in front of stick to hook up magnet, magnet connection cable in under carriage tool box</t>
  </si>
  <si>
    <r>
      <t xml:space="preserve">DEALER LIST PRICE </t>
    </r>
    <r>
      <rPr>
        <sz val="6"/>
        <color indexed="17"/>
        <rFont val="Arial"/>
        <family val="2"/>
      </rPr>
      <t>(ex east coast port or storage location)</t>
    </r>
  </si>
  <si>
    <t>Delivery Surcharge:</t>
  </si>
  <si>
    <t>shipments gulf coast port, e.g. Galveston, TX or Veracruz, Mexico (dealer net)</t>
  </si>
  <si>
    <t>shipments west coast port, e.g. Port Hueneme, CA or Tacoma, WA (dealer net)</t>
  </si>
  <si>
    <r>
      <t>Optional Machine Equipment</t>
    </r>
    <r>
      <rPr>
        <sz val="9"/>
        <color rgb="FFFF0000"/>
        <rFont val="Arial"/>
        <family val="2"/>
      </rPr>
      <t xml:space="preserve">  </t>
    </r>
    <r>
      <rPr>
        <sz val="8"/>
        <color rgb="FFFF0000"/>
        <rFont val="Arial"/>
        <family val="2"/>
      </rPr>
      <t>(**Option shown is only available as a new factory installation - US retrofit is not possible)</t>
    </r>
  </si>
  <si>
    <t>Magnet Suspensions (ex Stanley, NC)</t>
  </si>
  <si>
    <t>Magnet suspension link inclusive shackle</t>
  </si>
  <si>
    <t>Orange Peel Grapples (terms see attachment price list)</t>
  </si>
  <si>
    <t>SENNEBOGEN orange peel grapple, 1.00 yd3, 4 tine, semi-closed, OP4-100SEN-S-RT502 (incl. hanger &amp; hoses)</t>
  </si>
  <si>
    <t>SENNEBOGEN orange peel grapple, 1.25 yd3, 4 tine, semi-closed, OP4-125SEN-S-RT502 (incl. hanger &amp; hoses)</t>
  </si>
  <si>
    <t>SENNEBOGEN orange peel grapple, 1.50 yd3, 4 tine, semi-closed, OP4-150SEN-S-RT502 (incl. hanger &amp; hoses)</t>
  </si>
  <si>
    <t>SENNEBOGEN orange peel grapple, 1.50 yd3, 4 tine, semi-closed, OP4-150SEN-S-RT1002 (incl. hanger &amp; hoses)</t>
  </si>
  <si>
    <t>SENNEBOGEN orange peel grapple, 1.05 yd3, 5 tine, semi-closed, OP5-080SEN-S-RT502 (incl. hanger &amp; hoses)</t>
  </si>
  <si>
    <t>SENNEBOGEN orange peel grapple, 1.18 yd3, 5 tine, semi-closed, OP5-090SEN-S-RT502 (incl. hanger &amp; hoses)</t>
  </si>
  <si>
    <t>Live and Dead Heels (for logging applications)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</si>
  <si>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Dead heel HD-45SEN kit in combination with ULS (incl. heel, pins), dealer installation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</si>
  <si>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HWG-45SEN kit in combination with ULS (incl. cylinder, heel, hoses | excl. hydraulics), dealer installation</t>
    </r>
  </si>
  <si>
    <t>Electric refueling pump with level shut-off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</si>
  <si>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Cummins QSL9 diesel engine (6 cylinder) with direct injection, water cooled (TIER 3 emission) not valid for USA</t>
    </r>
  </si>
  <si>
    <t>deduct</t>
  </si>
  <si>
    <t>Bio degradable hydraulic oil instead of standard hydraulic oil (PANOLIN HLP Synth 46)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</si>
  <si>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Live heel hydraulic including hydraulic, controls and hoses to boom head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</si>
  <si>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Butt'n top grapple controls &amp; hydraulics</t>
    </r>
  </si>
  <si>
    <t>on request</t>
  </si>
  <si>
    <t>"On Request"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</si>
  <si>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Hydraulic elevating cab system "E300/260" (elevation: up 9'10" &amp; out 8'6")</t>
    </r>
  </si>
  <si>
    <t>**Sennebogen Forestry cab - special baseplate required, must be ordered without a standard cab(dealer installation)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</si>
  <si>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Delivery without a standard cab but with baseplate for Forestry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</si>
  <si>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"maXCab" industry with bullet proof windshield (1.2") and skylight (0.8"), no tilt out for windshield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</si>
  <si>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"E150" (Box style - elevation: 4'11") Hydraulically tilting for transport / incl. catwalk beside cab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</si>
  <si>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Fixed cab elevation system "E200" (Box style - elevation: 6'6") Hydraulically tilting for transport / incl. catwalk beside cab</t>
    </r>
  </si>
  <si>
    <t xml:space="preserve">Right, left and door window of shatter-proof lexan (polycarbonate) </t>
  </si>
  <si>
    <t>Windshield Wiper for lower glass</t>
  </si>
  <si>
    <t>Strobe light mounted on cab</t>
  </si>
  <si>
    <t>Additional Camera; please define location (in addition to existing cameras, maximum of 4 total possible)</t>
  </si>
  <si>
    <t>Additional Light Package consisting of: 1x  at cab backwards</t>
  </si>
  <si>
    <t>French operator's manual, maintenance manual &amp; spare parts catalogue (1x print / 1x digital)</t>
  </si>
  <si>
    <t>Spanish operator's manual, maintenance manual &amp; spare parts catalogue (1x print / 1x digital)</t>
  </si>
  <si>
    <t>K18 - reach 59'3" / straight boom 34'9" / straight stick 26'3" (ball valves)</t>
  </si>
  <si>
    <t>K19 - reach 62'8" / straight boom 38'5" / straight stick 26'3" (ball valves)</t>
  </si>
  <si>
    <t>B18 - reach 59' / bended banana boom 36'1" / straight stick 26'3" (ball valves)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</si>
  <si>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K16 ULS - straight boom / straight universal logging stick (for heel applications, for live heel please add hydraulics &amp; heel)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</si>
  <si>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Boom floating device (recommended for barge unloading - note: the boom will raise when the grapple closes)</t>
    </r>
  </si>
  <si>
    <t>Stick cylinder protection guards</t>
  </si>
  <si>
    <t>Additional Light Package consisting of: 1x  at boom, 2x  at stick</t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</si>
  <si>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Forged flat track shoes (canted), width 27.6" / 700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</si>
  <si>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Triple grouser track shoes (canted), width 31.5" / 800 mm</t>
    </r>
  </si>
  <si>
    <r>
      <rPr>
        <b/>
        <sz val="8"/>
        <color rgb="FFFF0000"/>
        <rFont val="Arial"/>
        <family val="2"/>
      </rPr>
      <t>**</t>
    </r>
    <r>
      <rPr>
        <sz val="8"/>
        <color rgb="FFFF0000"/>
        <rFont val="Arial"/>
        <family val="2"/>
      </rPr>
      <t>Crawler under carriage T87/390 with hydraulic adjustable tracks (instead of removable tracks)</t>
    </r>
  </si>
  <si>
    <t>Low Temperature</t>
  </si>
  <si>
    <t>Low temperature package consisting of:
&gt; electric pre-heating engine block                                                                                                                                                               &gt; electric pre-heating hydraulic tank                                                                                                                                                                      &gt; electric pre-heating water separator 
&gt; one plug 110 V outside of machine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</si>
</sst>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Arial"/>
      <family val="2"/>
    </font>
    <font>
      <sz val="12"/>
      <color theme="0"/>
      <name val="Klavika Medium"/>
    </font>
    <font>
      <sz val="8"/>
      <name val="Arial"/>
      <family val="2"/>
    </font>
    <font>
      <sz val="10"/>
      <name val="Arial"/>
      <family val="2"/>
    </font>
    <font>
      <b/>
      <sz val="8"/>
      <color theme="0"/>
      <name val="Arial"/>
      <family val="2"/>
    </font>
    <font>
      <sz val="7"/>
      <color theme="0"/>
      <name val="Arial"/>
      <family val="2"/>
    </font>
    <font>
      <b/>
      <sz val="8"/>
      <name val="Arial"/>
      <family val="2"/>
    </font>
    <font>
      <b/>
      <sz val="9"/>
      <color indexed="17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sz val="8"/>
      <color rgb="FFFF0000"/>
      <name val="Arial"/>
      <family val="2"/>
    </font>
    <font>
      <sz val="10"/>
      <color rgb="FFFF0000"/>
      <name val="Arial"/>
      <family val="2"/>
    </font>
    <font>
      <sz val="6"/>
      <color indexed="17"/>
      <name val="Arial"/>
      <family val="2"/>
    </font>
    <font>
      <u/>
      <sz val="8"/>
      <name val="Arial"/>
      <family val="2"/>
    </font>
    <font>
      <sz val="9"/>
      <color rgb="FFFF0000"/>
      <name val="Arial"/>
      <family val="2"/>
    </font>
    <font>
      <sz val="8"/>
      <color indexed="17"/>
      <name val="Arial"/>
      <family val="2"/>
    </font>
    <font>
      <sz val="6"/>
      <color rgb="FFFF0000"/>
      <name val="Arial"/>
      <family val="2"/>
    </font>
    <font>
      <b/>
      <sz val="8"/>
      <color rgb="FFFF0000"/>
      <name val="Arial"/>
      <family val="2"/>
    </font>
    <font>
      <sz val="8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4BA829"/>
        <bgColor indexed="64"/>
      </patternFill>
    </fill>
    <fill>
      <patternFill patternType="solid">
        <fgColor rgb="FF393C36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23"/>
      </bottom>
      <diagonal/>
    </border>
    <border>
      <left/>
      <right/>
      <top/>
      <bottom style="thin">
        <color indexed="23"/>
      </bottom>
      <diagonal/>
    </border>
    <border>
      <left/>
      <right style="thin">
        <color indexed="64"/>
      </right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/>
      <bottom style="medium">
        <color rgb="FF008000"/>
      </bottom>
      <diagonal/>
    </border>
    <border>
      <left/>
      <right/>
      <top/>
      <bottom style="medium">
        <color indexed="17"/>
      </bottom>
      <diagonal/>
    </border>
    <border>
      <left/>
      <right style="thin">
        <color indexed="64"/>
      </right>
      <top/>
      <bottom style="medium">
        <color indexed="17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/>
  </cellStyleXfs>
  <cellXfs count="105">
    <xf numFmtId="0" fontId="0" fillId="0" borderId="0" xfId="0"/>
    <xf numFmtId="0" fontId="2" fillId="2" borderId="1" xfId="0" applyFont="1" applyFill="1" applyBorder="1"/>
    <xf numFmtId="0" fontId="4" fillId="2" borderId="2" xfId="0" applyFont="1" applyFill="1" applyBorder="1" applyAlignment="1">
      <alignment horizontal="right"/>
    </xf>
    <xf numFmtId="164" fontId="4" fillId="2" borderId="3" xfId="1" applyNumberFormat="1" applyFont="1" applyFill="1" applyBorder="1" applyAlignment="1">
      <alignment horizontal="right"/>
    </xf>
    <xf numFmtId="0" fontId="5" fillId="0" borderId="2" xfId="0" applyFont="1" applyBorder="1"/>
    <xf numFmtId="0" fontId="2" fillId="2" borderId="4" xfId="0" applyFont="1" applyFill="1" applyBorder="1"/>
    <xf numFmtId="0" fontId="4" fillId="2" borderId="0" xfId="0" applyFont="1" applyFill="1" applyAlignment="1">
      <alignment horizontal="right"/>
    </xf>
    <xf numFmtId="164" fontId="4" fillId="2" borderId="5" xfId="1" applyNumberFormat="1" applyFont="1" applyFill="1" applyBorder="1" applyAlignment="1">
      <alignment horizontal="right"/>
    </xf>
    <xf numFmtId="0" fontId="5" fillId="0" borderId="0" xfId="0" applyFont="1"/>
    <xf numFmtId="0" fontId="6" fillId="3" borderId="4" xfId="0" applyFont="1" applyFill="1" applyBorder="1" applyAlignment="1">
      <alignment horizontal="left" indent="1"/>
    </xf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right"/>
    </xf>
    <xf numFmtId="164" fontId="2" fillId="3" borderId="5" xfId="1" applyNumberFormat="1" applyFont="1" applyFill="1" applyBorder="1" applyAlignment="1">
      <alignment horizontal="right"/>
    </xf>
    <xf numFmtId="0" fontId="4" fillId="4" borderId="0" xfId="0" applyFont="1" applyFill="1"/>
    <xf numFmtId="0" fontId="8" fillId="5" borderId="4" xfId="0" applyFont="1" applyFill="1" applyBorder="1" applyAlignment="1">
      <alignment horizontal="left" indent="1"/>
    </xf>
    <xf numFmtId="0" fontId="2" fillId="5" borderId="0" xfId="0" applyFont="1" applyFill="1" applyAlignment="1">
      <alignment horizontal="left"/>
    </xf>
    <xf numFmtId="0" fontId="4" fillId="5" borderId="0" xfId="0" applyFont="1" applyFill="1" applyAlignment="1">
      <alignment horizontal="right"/>
    </xf>
    <xf numFmtId="164" fontId="4" fillId="5" borderId="5" xfId="1" applyNumberFormat="1" applyFont="1" applyFill="1" applyBorder="1" applyAlignment="1">
      <alignment horizontal="right"/>
    </xf>
    <xf numFmtId="164" fontId="8" fillId="5" borderId="5" xfId="1" applyNumberFormat="1" applyFont="1" applyFill="1" applyBorder="1" applyAlignment="1">
      <alignment horizontal="center"/>
    </xf>
    <xf numFmtId="0" fontId="4" fillId="5" borderId="0" xfId="0" applyFont="1" applyFill="1"/>
    <xf numFmtId="0" fontId="9" fillId="6" borderId="6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left" vertical="center"/>
    </xf>
    <xf numFmtId="0" fontId="4" fillId="6" borderId="7" xfId="0" applyFont="1" applyFill="1" applyBorder="1" applyAlignment="1">
      <alignment horizontal="right" vertical="center"/>
    </xf>
    <xf numFmtId="164" fontId="8" fillId="6" borderId="8" xfId="1" applyNumberFormat="1" applyFont="1" applyFill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10" fillId="0" borderId="4" xfId="0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right" vertical="center"/>
    </xf>
    <xf numFmtId="164" fontId="8" fillId="0" borderId="5" xfId="1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11" fillId="7" borderId="9" xfId="0" applyFont="1" applyFill="1" applyBorder="1" applyAlignment="1">
      <alignment vertical="center"/>
    </xf>
    <xf numFmtId="0" fontId="4" fillId="7" borderId="10" xfId="0" applyFont="1" applyFill="1" applyBorder="1" applyAlignment="1">
      <alignment horizontal="left" vertical="center"/>
    </xf>
    <xf numFmtId="0" fontId="4" fillId="7" borderId="10" xfId="0" applyFont="1" applyFill="1" applyBorder="1" applyAlignment="1">
      <alignment horizontal="right" vertical="center"/>
    </xf>
    <xf numFmtId="164" fontId="4" fillId="7" borderId="11" xfId="1" applyNumberFormat="1" applyFont="1" applyFill="1" applyBorder="1" applyAlignment="1">
      <alignment horizontal="right" vertical="center"/>
    </xf>
    <xf numFmtId="0" fontId="11" fillId="0" borderId="4" xfId="0" applyFont="1" applyBorder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164" fontId="4" fillId="0" borderId="5" xfId="1" applyNumberFormat="1" applyFont="1" applyBorder="1" applyAlignment="1">
      <alignment horizontal="right" vertical="center"/>
    </xf>
    <xf numFmtId="164" fontId="4" fillId="0" borderId="5" xfId="1" applyNumberFormat="1" applyFont="1" applyFill="1" applyBorder="1" applyAlignment="1">
      <alignment horizontal="right" vertical="center"/>
    </xf>
    <xf numFmtId="0" fontId="4" fillId="7" borderId="10" xfId="2" applyFont="1" applyFill="1" applyBorder="1" applyAlignment="1">
      <alignment horizontal="left" vertical="center"/>
    </xf>
    <xf numFmtId="0" fontId="11" fillId="0" borderId="4" xfId="2" applyFont="1" applyBorder="1" applyAlignment="1">
      <alignment horizontal="right" vertical="center"/>
    </xf>
    <xf numFmtId="0" fontId="4" fillId="0" borderId="0" xfId="2" applyFont="1" applyAlignment="1">
      <alignment horizontal="left" vertical="center"/>
    </xf>
    <xf numFmtId="164" fontId="4" fillId="0" borderId="0" xfId="1" applyNumberFormat="1" applyFont="1" applyBorder="1" applyAlignment="1">
      <alignment horizontal="right" vertical="center"/>
    </xf>
    <xf numFmtId="0" fontId="4" fillId="0" borderId="0" xfId="2" applyFont="1" applyAlignment="1">
      <alignment horizontal="right" vertical="center"/>
    </xf>
    <xf numFmtId="0" fontId="5" fillId="0" borderId="0" xfId="2" applyAlignment="1">
      <alignment vertical="center"/>
    </xf>
    <xf numFmtId="0" fontId="12" fillId="0" borderId="0" xfId="0" applyFont="1" applyAlignment="1">
      <alignment horizontal="right" vertical="center"/>
    </xf>
    <xf numFmtId="164" fontId="12" fillId="0" borderId="5" xfId="1" applyNumberFormat="1" applyFont="1" applyBorder="1" applyAlignment="1">
      <alignment horizontal="right" vertical="center"/>
    </xf>
    <xf numFmtId="0" fontId="13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11" fillId="0" borderId="4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164" fontId="11" fillId="0" borderId="5" xfId="1" applyNumberFormat="1" applyFont="1" applyBorder="1" applyAlignment="1">
      <alignment horizontal="right" vertical="center"/>
    </xf>
    <xf numFmtId="0" fontId="11" fillId="0" borderId="0" xfId="0" applyFont="1"/>
    <xf numFmtId="0" fontId="4" fillId="0" borderId="12" xfId="0" applyFont="1" applyBorder="1" applyAlignment="1">
      <alignment vertical="center"/>
    </xf>
    <xf numFmtId="0" fontId="9" fillId="0" borderId="13" xfId="0" applyFont="1" applyBorder="1" applyAlignment="1">
      <alignment horizontal="left" vertical="center"/>
    </xf>
    <xf numFmtId="0" fontId="9" fillId="0" borderId="13" xfId="0" applyFont="1" applyBorder="1" applyAlignment="1">
      <alignment horizontal="right" vertical="center"/>
    </xf>
    <xf numFmtId="164" fontId="9" fillId="0" borderId="14" xfId="1" applyNumberFormat="1" applyFont="1" applyBorder="1" applyAlignment="1">
      <alignment horizontal="right" vertical="center"/>
    </xf>
    <xf numFmtId="0" fontId="4" fillId="0" borderId="4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right" vertical="center"/>
    </xf>
    <xf numFmtId="0" fontId="4" fillId="0" borderId="0" xfId="0" applyFont="1"/>
    <xf numFmtId="0" fontId="4" fillId="0" borderId="15" xfId="0" applyFont="1" applyBorder="1" applyAlignment="1">
      <alignment vertical="center"/>
    </xf>
    <xf numFmtId="0" fontId="4" fillId="0" borderId="16" xfId="0" applyFont="1" applyBorder="1" applyAlignment="1">
      <alignment horizontal="left" vertical="center"/>
    </xf>
    <xf numFmtId="0" fontId="4" fillId="0" borderId="16" xfId="0" applyFont="1" applyBorder="1" applyAlignment="1">
      <alignment horizontal="right" vertical="center"/>
    </xf>
    <xf numFmtId="164" fontId="4" fillId="0" borderId="17" xfId="1" applyNumberFormat="1" applyFont="1" applyFill="1" applyBorder="1" applyAlignment="1">
      <alignment horizontal="right" vertical="center"/>
    </xf>
    <xf numFmtId="164" fontId="4" fillId="0" borderId="16" xfId="1" applyNumberFormat="1" applyFont="1" applyFill="1" applyBorder="1" applyAlignment="1">
      <alignment horizontal="right" vertical="center"/>
    </xf>
    <xf numFmtId="164" fontId="4" fillId="0" borderId="0" xfId="1" applyNumberFormat="1" applyFont="1" applyFill="1" applyBorder="1" applyAlignment="1">
      <alignment horizontal="right" vertical="center"/>
    </xf>
    <xf numFmtId="0" fontId="9" fillId="0" borderId="6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/>
    </xf>
    <xf numFmtId="0" fontId="17" fillId="0" borderId="7" xfId="0" applyFont="1" applyBorder="1" applyAlignment="1">
      <alignment horizontal="right" vertical="center"/>
    </xf>
    <xf numFmtId="0" fontId="11" fillId="7" borderId="9" xfId="2" applyFont="1" applyFill="1" applyBorder="1" applyAlignment="1">
      <alignment vertical="center"/>
    </xf>
    <xf numFmtId="0" fontId="4" fillId="7" borderId="10" xfId="2" applyFont="1" applyFill="1" applyBorder="1" applyAlignment="1">
      <alignment horizontal="right" vertical="center"/>
    </xf>
    <xf numFmtId="0" fontId="4" fillId="7" borderId="11" xfId="2" applyFont="1" applyFill="1" applyBorder="1" applyAlignment="1">
      <alignment horizontal="left" vertical="center"/>
    </xf>
    <xf numFmtId="0" fontId="18" fillId="0" borderId="4" xfId="2" applyFont="1" applyBorder="1" applyAlignment="1">
      <alignment horizontal="right" vertical="center"/>
    </xf>
    <xf numFmtId="0" fontId="12" fillId="0" borderId="0" xfId="2" applyFont="1" applyAlignment="1">
      <alignment horizontal="left" vertical="center"/>
    </xf>
    <xf numFmtId="0" fontId="12" fillId="0" borderId="0" xfId="2" applyFont="1" applyAlignment="1">
      <alignment horizontal="right" vertical="center"/>
    </xf>
    <xf numFmtId="164" fontId="12" fillId="0" borderId="5" xfId="1" applyNumberFormat="1" applyFont="1" applyFill="1" applyBorder="1" applyAlignment="1">
      <alignment horizontal="right" vertical="center"/>
    </xf>
    <xf numFmtId="0" fontId="13" fillId="0" borderId="0" xfId="2" applyFont="1" applyAlignment="1">
      <alignment vertical="center"/>
    </xf>
    <xf numFmtId="0" fontId="4" fillId="7" borderId="9" xfId="0" applyFont="1" applyFill="1" applyBorder="1" applyAlignment="1">
      <alignment vertical="center"/>
    </xf>
    <xf numFmtId="0" fontId="18" fillId="0" borderId="4" xfId="0" applyFont="1" applyBorder="1" applyAlignment="1">
      <alignment horizontal="right" vertical="center"/>
    </xf>
    <xf numFmtId="0" fontId="12" fillId="0" borderId="0" xfId="0" applyFont="1" applyAlignment="1">
      <alignment horizontal="left" vertical="center"/>
    </xf>
    <xf numFmtId="0" fontId="18" fillId="0" borderId="0" xfId="0" applyFont="1" applyAlignment="1">
      <alignment horizontal="right" vertical="center"/>
    </xf>
    <xf numFmtId="0" fontId="13" fillId="0" borderId="0" xfId="0" applyFont="1"/>
    <xf numFmtId="164" fontId="12" fillId="7" borderId="11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Border="1" applyAlignment="1">
      <alignment horizontal="right" vertical="center"/>
    </xf>
    <xf numFmtId="0" fontId="13" fillId="0" borderId="0" xfId="2" applyFont="1"/>
    <xf numFmtId="0" fontId="18" fillId="0" borderId="0" xfId="2" applyFont="1" applyAlignment="1">
      <alignment horizontal="right" vertical="center"/>
    </xf>
    <xf numFmtId="164" fontId="4" fillId="0" borderId="0" xfId="1" applyNumberFormat="1" applyFont="1" applyAlignment="1">
      <alignment vertical="center"/>
    </xf>
    <xf numFmtId="0" fontId="11" fillId="0" borderId="0" xfId="2" applyFont="1" applyAlignment="1">
      <alignment horizontal="right" vertical="center"/>
    </xf>
    <xf numFmtId="0" fontId="11" fillId="8" borderId="4" xfId="0" applyFont="1" applyFill="1" applyBorder="1" applyAlignment="1">
      <alignment horizontal="right" vertical="center"/>
    </xf>
    <xf numFmtId="0" fontId="4" fillId="8" borderId="0" xfId="0" applyFont="1" applyFill="1" applyAlignment="1">
      <alignment horizontal="left" vertical="center"/>
    </xf>
    <xf numFmtId="0" fontId="4" fillId="8" borderId="0" xfId="0" applyFont="1" applyFill="1" applyAlignment="1">
      <alignment horizontal="right" vertical="center"/>
    </xf>
    <xf numFmtId="164" fontId="4" fillId="8" borderId="5" xfId="1" applyNumberFormat="1" applyFont="1" applyFill="1" applyBorder="1" applyAlignment="1">
      <alignment horizontal="right" vertical="center"/>
    </xf>
    <xf numFmtId="164" fontId="12" fillId="0" borderId="0" xfId="1" applyNumberFormat="1" applyFont="1" applyFill="1" applyAlignment="1">
      <alignment horizontal="right" vertical="center"/>
    </xf>
    <xf numFmtId="164" fontId="20" fillId="0" borderId="5" xfId="1" applyNumberFormat="1" applyFont="1" applyFill="1" applyBorder="1" applyAlignment="1">
      <alignment horizontal="right" vertical="center"/>
    </xf>
    <xf numFmtId="0" fontId="11" fillId="0" borderId="15" xfId="0" applyFont="1" applyBorder="1" applyAlignment="1">
      <alignment horizontal="right" vertical="top"/>
    </xf>
    <xf numFmtId="0" fontId="4" fillId="0" borderId="16" xfId="0" applyFont="1" applyBorder="1" applyAlignment="1">
      <alignment horizontal="left" vertical="center" wrapText="1"/>
    </xf>
    <xf numFmtId="164" fontId="4" fillId="0" borderId="17" xfId="1" applyNumberFormat="1" applyFont="1" applyFill="1" applyBorder="1" applyAlignment="1">
      <alignment horizontal="right" vertical="top"/>
    </xf>
    <xf numFmtId="0" fontId="5" fillId="0" borderId="16" xfId="0" applyFont="1" applyBorder="1"/>
    <xf numFmtId="0" fontId="4" fillId="0" borderId="4" xfId="0" applyFont="1" applyBorder="1"/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164" fontId="4" fillId="0" borderId="5" xfId="1" applyNumberFormat="1" applyFont="1" applyBorder="1" applyAlignment="1">
      <alignment horizontal="right"/>
    </xf>
    <xf numFmtId="0" fontId="3" fillId="2" borderId="2" xfId="0" applyFont="1" applyFill="1" applyBorder="1" applyAlignment="1">
      <alignment horizontal="left" vertical="center"/>
    </xf>
    <xf numFmtId="0" fontId="3" fillId="2" borderId="0" xfId="0" applyFont="1" applyFill="1" applyAlignment="1">
      <alignment horizontal="left" vertical="center"/>
    </xf>
  </cellXfs>
  <cellStyles count="3">
    <cellStyle name="Currency" xfId="1" builtinId="4"/>
    <cellStyle name="Normal" xfId="0" builtinId="0"/>
    <cellStyle name="Normal 2" xfId="2" xr:uid="{3F5FE423-63D0-4EA7-9C30-063CCD8CC1D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5114925</xdr:colOff>
      <xdr:row>0</xdr:row>
      <xdr:rowOff>47625</xdr:rowOff>
    </xdr:from>
    <xdr:to>
      <xdr:col>9</xdr:col>
      <xdr:colOff>908685</xdr:colOff>
      <xdr:row>3</xdr:row>
      <xdr:rowOff>133350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16EF7E-6306-4470-9128-440A132C5A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clrChange>
            <a:clrFrom>
              <a:srgbClr val="4CA829"/>
            </a:clrFrom>
            <a:clrTo>
              <a:srgbClr val="4CA829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91150" y="47625"/>
          <a:ext cx="2013585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linker.FCSHARE001/Desktop/Sales%20Price%20Lists/Sales%20Price%20Lists%20-%20LLC/2022-01/Excel%20version/SENNEBOGEN%20Master%20Dealer%20Price%20List%20(2022-01)_NorthAmerica_Excel%202022-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RMS &amp; CONDITIONS"/>
      <sheetName val="PRICE SUMMARY"/>
      <sheetName val="305 &quot;C+&quot;"/>
      <sheetName val="730 M-HD &quot;C&quot;"/>
      <sheetName val="735 M-HD &quot;C&quot;"/>
      <sheetName val=" LLC - Rotobec net"/>
      <sheetName val="718 M &quot;E&quot; 3|4f"/>
      <sheetName val="718 R &quot;E&quot; 3|4f"/>
      <sheetName val="728 M &quot;E&quot; 3|4f"/>
      <sheetName val="738 M &quot;E&quot; 3|4f"/>
      <sheetName val="723 M-HD &quot;E&quot; 3|4f"/>
      <sheetName val="730 M-HD &quot;E&quot; 3|4f"/>
      <sheetName val="735 M-HD &quot;E&quot; 3|4f"/>
      <sheetName val="818 M &quot;E&quot; 4i"/>
      <sheetName val="818 M &quot;E&quot; 3|4f"/>
      <sheetName val="818 R-HD &quot;E&quot; 4i"/>
      <sheetName val="821 M &quot;C&quot; 3"/>
      <sheetName val="821 R-HD &quot;C&quot; 3"/>
      <sheetName val="818 R-HD &quot;E&quot; 3|4f"/>
      <sheetName val="821 M &quot;E&quot; 3|4f"/>
      <sheetName val="821 R-HD &quot;E&quot; 3|4f"/>
      <sheetName val="825 M &quot;D&quot; 3"/>
      <sheetName val="825 M &quot;E&quot; 3|4f"/>
      <sheetName val="825 M-HD-S &quot;D&quot; 3"/>
      <sheetName val="825 R-HD &quot;D&quot; 3"/>
      <sheetName val="830 M &quot;D&quot; 3"/>
      <sheetName val="830 M-HD &quot;D&quot;"/>
      <sheetName val="830 M &quot;E&quot; 4i"/>
      <sheetName val="825 M-HD-S &quot;E&quot; 3|4f"/>
      <sheetName val="825 R-HD &quot;E&quot; 3|4f"/>
      <sheetName val="830 M &quot;E&quot; 3|4f"/>
      <sheetName val="830 M-HD &quot;E&quot; 4i"/>
      <sheetName val="830 M-HD &quot;E&quot; 3|4f"/>
      <sheetName val="830 M-HD-S &quot;D&quot; 3"/>
      <sheetName val="830 M-HD-S &quot;E&quot; 4i rev. 01"/>
      <sheetName val="830 M-HD-S &quot;E&quot; 3|4f"/>
      <sheetName val="830 M-T &quot;D&quot; 3"/>
      <sheetName val="830 M-T &quot;E&quot; 4i"/>
      <sheetName val="830 M-T &quot;E&quot; 3|4f"/>
      <sheetName val="830 R-HD &quot;E&quot; 4i"/>
      <sheetName val="830 R-HD &quot;D&quot;"/>
      <sheetName val="830 R-HD &quot;E&quot; 3|4f"/>
      <sheetName val="835 M &quot;E&quot; 4i"/>
      <sheetName val="830 R-HDD &quot;E&quot; 3|4f  (2)"/>
      <sheetName val="835 M &quot;E&quot; 3|4f"/>
      <sheetName val="835 R-HD &quot;E&quot; 4i"/>
      <sheetName val="835 R-HD &quot;E&quot; 3|4f"/>
      <sheetName val="840 M &quot;E&quot; 4i"/>
      <sheetName val="840 R-HD &quot;E&quot; 4i"/>
      <sheetName val="850 M &quot;C&quot;"/>
      <sheetName val="840 M &quot;E&quot; 3|4f"/>
      <sheetName val="840 M-HD-S 4f"/>
      <sheetName val="840 R-HD &quot;E&quot; 3|4f"/>
      <sheetName val="850 M &quot;E&quot; 3|4f"/>
      <sheetName val="850 R-HD &quot;E&quot; 3|4f"/>
      <sheetName val="850 M &quot;D&quot; 3"/>
      <sheetName val="850 R-HD &quot;D&quot; 3"/>
      <sheetName val="855 M &quot;E&quot; 3|4f"/>
      <sheetName val="860 M &quot;D&quot; 3"/>
      <sheetName val="860 R-HD &quot;D&quot; 3"/>
      <sheetName val="870 M &quot;C&quot; 3"/>
      <sheetName val="870 R-HD &quot;C&quot; 3"/>
      <sheetName val="855 R-HD &quot;E&quot; 3|4f"/>
      <sheetName val="860 M &quot;E&quot; 3|4f"/>
      <sheetName val="860 R-HD &quot;E&quot; 3|4f"/>
      <sheetName val="865 M &quot;E&quot; 3|4f "/>
      <sheetName val="865 R-HD &quot;E&quot; 3|4f"/>
      <sheetName val="870 M &quot;E&quot; 3|4f"/>
      <sheetName val="870 R-HD &quot;E&quot; 3|4f"/>
      <sheetName val="870 R-HDD &quot;E&quot; 3|4f "/>
      <sheetName val="875 R-HD &quot;E&quot; 3|4f"/>
      <sheetName val="not published pricing"/>
      <sheetName val="Orange Peel Grapples"/>
      <sheetName val="UPtime Service Kits"/>
    </sheetNames>
    <sheetDataSet>
      <sheetData sheetId="0">
        <row r="4">
          <cell r="F4">
            <v>0.01</v>
          </cell>
        </row>
        <row r="5">
          <cell r="F5">
            <v>2.7674999999999984E-2</v>
          </cell>
        </row>
        <row r="6">
          <cell r="B6" t="str">
            <v>Edition 2022-01 | Valid from January 1, 2022 until Dec 31, 2022</v>
          </cell>
          <cell r="F6">
            <v>0.03</v>
          </cell>
        </row>
        <row r="7">
          <cell r="F7">
            <v>1.7500000000000002E-2</v>
          </cell>
        </row>
        <row r="8">
          <cell r="F8">
            <v>0.02</v>
          </cell>
        </row>
        <row r="9">
          <cell r="F9">
            <v>0.03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>
        <row r="13">
          <cell r="I13">
            <v>41350</v>
          </cell>
        </row>
        <row r="14">
          <cell r="I14">
            <v>43500</v>
          </cell>
        </row>
        <row r="15">
          <cell r="I15">
            <v>44600</v>
          </cell>
        </row>
        <row r="16">
          <cell r="I16">
            <v>49800</v>
          </cell>
        </row>
        <row r="26">
          <cell r="I26">
            <v>46790</v>
          </cell>
        </row>
        <row r="27">
          <cell r="I27">
            <v>48600</v>
          </cell>
        </row>
      </sheetData>
      <sheetData sheetId="7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4BF89B-D5FF-47AC-AD3C-7277E91E4E90}">
  <dimension ref="A1:HL116"/>
  <sheetViews>
    <sheetView tabSelected="1" workbookViewId="0">
      <selection activeCell="P76" sqref="P76"/>
    </sheetView>
  </sheetViews>
  <sheetFormatPr defaultColWidth="8.5703125" defaultRowHeight="12.75"/>
  <cols>
    <col min="1" max="1" width="4.140625" style="99" customWidth="1"/>
    <col min="2" max="2" width="81.85546875" style="100" customWidth="1"/>
    <col min="3" max="3" width="9.7109375" style="101" customWidth="1"/>
    <col min="4" max="9" width="15.140625" style="102" hidden="1" customWidth="1"/>
    <col min="10" max="10" width="15.140625" style="102" customWidth="1"/>
    <col min="11" max="16384" width="8.5703125" style="8"/>
  </cols>
  <sheetData>
    <row r="1" spans="1:10" s="4" customFormat="1">
      <c r="A1" s="1"/>
      <c r="B1" s="103" t="s">
        <v>0</v>
      </c>
      <c r="C1" s="2"/>
      <c r="D1" s="3"/>
      <c r="E1" s="3"/>
      <c r="F1" s="3"/>
      <c r="G1" s="3"/>
      <c r="H1" s="3"/>
      <c r="I1" s="3"/>
      <c r="J1" s="3"/>
    </row>
    <row r="2" spans="1:10">
      <c r="A2" s="5"/>
      <c r="B2" s="104"/>
      <c r="C2" s="6"/>
      <c r="D2" s="7"/>
      <c r="E2" s="7"/>
      <c r="F2" s="7"/>
      <c r="G2" s="7"/>
      <c r="H2" s="7"/>
      <c r="I2" s="7"/>
      <c r="J2" s="7"/>
    </row>
    <row r="3" spans="1:10">
      <c r="A3" s="5"/>
      <c r="B3" s="104"/>
      <c r="C3" s="6"/>
      <c r="D3" s="7"/>
      <c r="E3" s="7"/>
      <c r="F3" s="7"/>
      <c r="G3" s="7"/>
      <c r="H3" s="7"/>
      <c r="I3" s="7"/>
      <c r="J3" s="7"/>
    </row>
    <row r="4" spans="1:10">
      <c r="A4" s="5"/>
      <c r="B4" s="104"/>
      <c r="C4" s="6"/>
      <c r="D4" s="7"/>
      <c r="E4" s="7"/>
      <c r="F4" s="7"/>
      <c r="G4" s="7"/>
      <c r="H4" s="7"/>
      <c r="I4" s="7"/>
      <c r="J4" s="7"/>
    </row>
    <row r="5" spans="1:10" s="13" customFormat="1" ht="11.25">
      <c r="A5" s="9"/>
      <c r="B5" s="10" t="s">
        <v>1</v>
      </c>
      <c r="C5" s="11"/>
      <c r="D5" s="12"/>
      <c r="E5" s="12"/>
      <c r="F5" s="12"/>
      <c r="G5" s="12"/>
      <c r="H5" s="12"/>
      <c r="I5" s="12"/>
      <c r="J5" s="12"/>
    </row>
    <row r="6" spans="1:10" s="13" customFormat="1" ht="11.25">
      <c r="A6" s="9"/>
      <c r="B6" s="10" t="str">
        <f>'[1]GENERAL TERMS &amp; CONDITIONS'!B6</f>
        <v>Edition 2022-01 | Valid from January 1, 2022 until Dec 31, 2022</v>
      </c>
      <c r="C6" s="11"/>
      <c r="D6" s="12"/>
      <c r="E6" s="12"/>
      <c r="F6" s="12"/>
      <c r="G6" s="12"/>
      <c r="H6" s="12"/>
      <c r="I6" s="12"/>
      <c r="J6" s="12"/>
    </row>
    <row r="7" spans="1:10" s="19" customFormat="1" ht="11.25">
      <c r="A7" s="14"/>
      <c r="B7" s="15"/>
      <c r="C7" s="16"/>
      <c r="D7" s="17"/>
      <c r="E7" s="17"/>
      <c r="F7" s="17"/>
      <c r="G7" s="17"/>
      <c r="H7" s="18" t="s">
        <v>2</v>
      </c>
      <c r="I7" s="18"/>
      <c r="J7" s="18"/>
    </row>
    <row r="8" spans="1:10" s="24" customFormat="1" ht="15" customHeight="1">
      <c r="A8" s="20" t="s">
        <v>3</v>
      </c>
      <c r="B8" s="21"/>
      <c r="C8" s="22"/>
      <c r="D8" s="23" t="s">
        <v>4</v>
      </c>
      <c r="E8" s="23" t="s">
        <v>4</v>
      </c>
      <c r="F8" s="23" t="s">
        <v>4</v>
      </c>
      <c r="G8" s="23" t="s">
        <v>4</v>
      </c>
      <c r="H8" s="23" t="s">
        <v>4</v>
      </c>
      <c r="I8" s="23" t="s">
        <v>4</v>
      </c>
      <c r="J8" s="23" t="s">
        <v>4</v>
      </c>
    </row>
    <row r="9" spans="1:10" s="29" customFormat="1" ht="15" customHeight="1">
      <c r="A9" s="25" t="s">
        <v>5</v>
      </c>
      <c r="B9" s="26" t="s">
        <v>6</v>
      </c>
      <c r="C9" s="27"/>
      <c r="D9" s="28">
        <v>815230</v>
      </c>
      <c r="E9" s="28">
        <f>IF(D9&lt;"",ROUNDUP(+D9*(100%+'[1]GENERAL TERMS &amp; CONDITIONS'!$F$4),-1),"")</f>
        <v>823390</v>
      </c>
      <c r="F9" s="28">
        <f>IF(E9&lt;"",ROUNDUP(+E9*(100%+'[1]GENERAL TERMS &amp; CONDITIONS'!$F$5),-1),"")</f>
        <v>846180</v>
      </c>
      <c r="G9" s="28">
        <f>IF(F9&lt;"",ROUNDUP(+F9*(100%+'[1]GENERAL TERMS &amp; CONDITIONS'!$F$6),-1),"")</f>
        <v>871570</v>
      </c>
      <c r="H9" s="28">
        <f>IF(G9&lt;"",ROUNDUP(+G9*(100%+'[1]GENERAL TERMS &amp; CONDITIONS'!$F$7),-1),"")</f>
        <v>886830</v>
      </c>
      <c r="I9" s="28">
        <f>IF(H9&lt;"",ROUNDUP(+H9*(100%+'[1]GENERAL TERMS &amp; CONDITIONS'!$F$8),-1),"")</f>
        <v>904570</v>
      </c>
      <c r="J9" s="28">
        <v>931710</v>
      </c>
    </row>
    <row r="10" spans="1:10" s="24" customFormat="1" ht="15" customHeight="1">
      <c r="A10" s="30"/>
      <c r="B10" s="31" t="s">
        <v>7</v>
      </c>
      <c r="C10" s="32"/>
      <c r="D10" s="33"/>
      <c r="E10" s="33" t="str">
        <f>IF(D10&lt;"",ROUNDUP(+D10*(100%+'[1]GENERAL TERMS &amp; CONDITIONS'!$F$4),-1),"")</f>
        <v/>
      </c>
      <c r="F10" s="33" t="str">
        <f>IF(E10&lt;"",ROUNDUP(+E10*(100%+'[1]GENERAL TERMS &amp; CONDITIONS'!$F$5),-1),"")</f>
        <v/>
      </c>
      <c r="G10" s="33" t="str">
        <f>IF(F10&lt;"",ROUNDUP(+F10*(100%+'[1]GENERAL TERMS &amp; CONDITIONS'!$F$6),-1),"")</f>
        <v/>
      </c>
      <c r="H10" s="33" t="str">
        <f>IF(F10&lt;"",ROUNDUP(+F10*(100%+'[1]GENERAL TERMS &amp; CONDITIONS'!$F$6),-1),"")</f>
        <v/>
      </c>
      <c r="I10" s="33" t="str">
        <f>IF(G10&lt;"",ROUNDUP(+G10*(100%+'[1]GENERAL TERMS &amp; CONDITIONS'!$F$6),-1),"")</f>
        <v/>
      </c>
      <c r="J10" s="33"/>
    </row>
    <row r="11" spans="1:10" s="24" customFormat="1">
      <c r="A11" s="34" t="s">
        <v>5</v>
      </c>
      <c r="B11" s="35" t="s">
        <v>8</v>
      </c>
      <c r="C11" s="36"/>
      <c r="D11" s="37"/>
      <c r="E11" s="37" t="str">
        <f>IF(D11&lt;"",ROUNDUP(+D11*(100%+'[1]GENERAL TERMS &amp; CONDITIONS'!$F$4),-1),"")</f>
        <v/>
      </c>
      <c r="F11" s="37" t="str">
        <f>IF(E11&lt;"",ROUNDUP(+E11*(100%+'[1]GENERAL TERMS &amp; CONDITIONS'!$F$5),-1),"")</f>
        <v/>
      </c>
      <c r="G11" s="37" t="str">
        <f>IF(F11&lt;"",ROUNDUP(+F11*(100%+'[1]GENERAL TERMS &amp; CONDITIONS'!$F$6),-1),"")</f>
        <v/>
      </c>
      <c r="H11" s="37" t="str">
        <f>IF(F11&lt;"",ROUNDUP(+F11*(100%+'[1]GENERAL TERMS &amp; CONDITIONS'!$F$6),-1),"")</f>
        <v/>
      </c>
      <c r="I11" s="37" t="str">
        <f>IF(G11&lt;"",ROUNDUP(+G11*(100%+'[1]GENERAL TERMS &amp; CONDITIONS'!$F$6),-1),"")</f>
        <v/>
      </c>
      <c r="J11" s="37"/>
    </row>
    <row r="12" spans="1:10" s="24" customFormat="1">
      <c r="A12" s="34" t="s">
        <v>5</v>
      </c>
      <c r="B12" s="35" t="s">
        <v>9</v>
      </c>
      <c r="C12" s="36"/>
      <c r="D12" s="37"/>
      <c r="E12" s="37" t="str">
        <f>IF(D12&lt;"",ROUNDUP(+D12*(100%+'[1]GENERAL TERMS &amp; CONDITIONS'!$F$4),-1),"")</f>
        <v/>
      </c>
      <c r="F12" s="37" t="str">
        <f>IF(E12&lt;"",ROUNDUP(+E12*(100%+'[1]GENERAL TERMS &amp; CONDITIONS'!$F$5),-1),"")</f>
        <v/>
      </c>
      <c r="G12" s="37" t="str">
        <f>IF(F12&lt;"",ROUNDUP(+F12*(100%+'[1]GENERAL TERMS &amp; CONDITIONS'!$F$6),-1),"")</f>
        <v/>
      </c>
      <c r="H12" s="37" t="str">
        <f>IF(F12&lt;"",ROUNDUP(+F12*(100%+'[1]GENERAL TERMS &amp; CONDITIONS'!$F$6),-1),"")</f>
        <v/>
      </c>
      <c r="I12" s="37" t="str">
        <f>IF(G12&lt;"",ROUNDUP(+G12*(100%+'[1]GENERAL TERMS &amp; CONDITIONS'!$F$6),-1),"")</f>
        <v/>
      </c>
      <c r="J12" s="37"/>
    </row>
    <row r="13" spans="1:10" s="24" customFormat="1">
      <c r="A13" s="34" t="s">
        <v>5</v>
      </c>
      <c r="B13" s="35" t="s">
        <v>10</v>
      </c>
      <c r="C13" s="36"/>
      <c r="D13" s="37"/>
      <c r="E13" s="37" t="str">
        <f>IF(D13&lt;"",ROUNDUP(+D13*(100%+'[1]GENERAL TERMS &amp; CONDITIONS'!$F$4),-1),"")</f>
        <v/>
      </c>
      <c r="F13" s="37" t="str">
        <f>IF(E13&lt;"",ROUNDUP(+E13*(100%+'[1]GENERAL TERMS &amp; CONDITIONS'!$F$5),-1),"")</f>
        <v/>
      </c>
      <c r="G13" s="37" t="str">
        <f>IF(F13&lt;"",ROUNDUP(+F13*(100%+'[1]GENERAL TERMS &amp; CONDITIONS'!$F$6),-1),"")</f>
        <v/>
      </c>
      <c r="H13" s="37" t="str">
        <f>IF(F13&lt;"",ROUNDUP(+F13*(100%+'[1]GENERAL TERMS &amp; CONDITIONS'!$F$6),-1),"")</f>
        <v/>
      </c>
      <c r="I13" s="37" t="str">
        <f>IF(G13&lt;"",ROUNDUP(+G13*(100%+'[1]GENERAL TERMS &amp; CONDITIONS'!$F$6),-1),"")</f>
        <v/>
      </c>
      <c r="J13" s="37"/>
    </row>
    <row r="14" spans="1:10" s="24" customFormat="1">
      <c r="A14" s="34" t="s">
        <v>5</v>
      </c>
      <c r="B14" s="35" t="s">
        <v>11</v>
      </c>
      <c r="C14" s="36"/>
      <c r="D14" s="37"/>
      <c r="E14" s="37" t="str">
        <f>IF(D14&lt;"",ROUNDUP(+D14*(100%+'[1]GENERAL TERMS &amp; CONDITIONS'!$F$4),-1),"")</f>
        <v/>
      </c>
      <c r="F14" s="37" t="str">
        <f>IF(E14&lt;"",ROUNDUP(+E14*(100%+'[1]GENERAL TERMS &amp; CONDITIONS'!$F$5),-1),"")</f>
        <v/>
      </c>
      <c r="G14" s="37" t="str">
        <f>IF(F14&lt;"",ROUNDUP(+F14*(100%+'[1]GENERAL TERMS &amp; CONDITIONS'!$F$6),-1),"")</f>
        <v/>
      </c>
      <c r="H14" s="37" t="str">
        <f>IF(F14&lt;"",ROUNDUP(+F14*(100%+'[1]GENERAL TERMS &amp; CONDITIONS'!$F$6),-1),"")</f>
        <v/>
      </c>
      <c r="I14" s="37" t="str">
        <f>IF(G14&lt;"",ROUNDUP(+G14*(100%+'[1]GENERAL TERMS &amp; CONDITIONS'!$F$6),-1),"")</f>
        <v/>
      </c>
      <c r="J14" s="37"/>
    </row>
    <row r="15" spans="1:10" s="24" customFormat="1">
      <c r="A15" s="34" t="s">
        <v>5</v>
      </c>
      <c r="B15" s="35" t="s">
        <v>12</v>
      </c>
      <c r="C15" s="36"/>
      <c r="D15" s="37"/>
      <c r="E15" s="37" t="str">
        <f>IF(D15&lt;"",ROUNDUP(+D15*(100%+'[1]GENERAL TERMS &amp; CONDITIONS'!$F$4),-1),"")</f>
        <v/>
      </c>
      <c r="F15" s="37" t="str">
        <f>IF(E15&lt;"",ROUNDUP(+E15*(100%+'[1]GENERAL TERMS &amp; CONDITIONS'!$F$5),-1),"")</f>
        <v/>
      </c>
      <c r="G15" s="37" t="str">
        <f>IF(F15&lt;"",ROUNDUP(+F15*(100%+'[1]GENERAL TERMS &amp; CONDITIONS'!$F$6),-1),"")</f>
        <v/>
      </c>
      <c r="H15" s="37" t="str">
        <f>IF(F15&lt;"",ROUNDUP(+F15*(100%+'[1]GENERAL TERMS &amp; CONDITIONS'!$F$6),-1),"")</f>
        <v/>
      </c>
      <c r="I15" s="37" t="str">
        <f>IF(G15&lt;"",ROUNDUP(+G15*(100%+'[1]GENERAL TERMS &amp; CONDITIONS'!$F$6),-1),"")</f>
        <v/>
      </c>
      <c r="J15" s="37"/>
    </row>
    <row r="16" spans="1:10" s="24" customFormat="1" ht="15" customHeight="1">
      <c r="A16" s="30"/>
      <c r="B16" s="31" t="s">
        <v>13</v>
      </c>
      <c r="C16" s="32"/>
      <c r="D16" s="33"/>
      <c r="E16" s="33" t="str">
        <f>IF(D16&lt;"",ROUNDUP(+D16*(100%+'[1]GENERAL TERMS &amp; CONDITIONS'!$F$4),-1),"")</f>
        <v/>
      </c>
      <c r="F16" s="33" t="str">
        <f>IF(E16&lt;"",ROUNDUP(+E16*(100%+'[1]GENERAL TERMS &amp; CONDITIONS'!$F$5),-1),"")</f>
        <v/>
      </c>
      <c r="G16" s="33" t="str">
        <f>IF(F16&lt;"",ROUNDUP(+F16*(100%+'[1]GENERAL TERMS &amp; CONDITIONS'!$F$6),-1),"")</f>
        <v/>
      </c>
      <c r="H16" s="33" t="str">
        <f>IF(F16&lt;"",ROUNDUP(+F16*(100%+'[1]GENERAL TERMS &amp; CONDITIONS'!$F$6),-1),"")</f>
        <v/>
      </c>
      <c r="I16" s="33" t="str">
        <f>IF(G16&lt;"",ROUNDUP(+G16*(100%+'[1]GENERAL TERMS &amp; CONDITIONS'!$F$6),-1),"")</f>
        <v/>
      </c>
      <c r="J16" s="33"/>
    </row>
    <row r="17" spans="1:10" s="24" customFormat="1">
      <c r="A17" s="34" t="s">
        <v>5</v>
      </c>
      <c r="B17" s="35" t="s">
        <v>14</v>
      </c>
      <c r="C17" s="36"/>
      <c r="D17" s="37"/>
      <c r="E17" s="37" t="str">
        <f>IF(D17&lt;"",ROUNDUP(+D17*(100%+'[1]GENERAL TERMS &amp; CONDITIONS'!$F$4),-1),"")</f>
        <v/>
      </c>
      <c r="F17" s="37" t="str">
        <f>IF(E17&lt;"",ROUNDUP(+E17*(100%+'[1]GENERAL TERMS &amp; CONDITIONS'!$F$5),-1),"")</f>
        <v/>
      </c>
      <c r="G17" s="37" t="str">
        <f>IF(F17&lt;"",ROUNDUP(+F17*(100%+'[1]GENERAL TERMS &amp; CONDITIONS'!$F$6),-1),"")</f>
        <v/>
      </c>
      <c r="H17" s="37" t="str">
        <f>IF(F17&lt;"",ROUNDUP(+F17*(100%+'[1]GENERAL TERMS &amp; CONDITIONS'!$F$6),-1),"")</f>
        <v/>
      </c>
      <c r="I17" s="37" t="str">
        <f>IF(G17&lt;"",ROUNDUP(+G17*(100%+'[1]GENERAL TERMS &amp; CONDITIONS'!$F$6),-1),"")</f>
        <v/>
      </c>
      <c r="J17" s="37"/>
    </row>
    <row r="18" spans="1:10" s="24" customFormat="1">
      <c r="A18" s="34" t="s">
        <v>5</v>
      </c>
      <c r="B18" s="35" t="s">
        <v>15</v>
      </c>
      <c r="C18" s="36"/>
      <c r="D18" s="37"/>
      <c r="E18" s="37" t="str">
        <f>IF(D18&lt;"",ROUNDUP(+D18*(100%+'[1]GENERAL TERMS &amp; CONDITIONS'!$F$4),-1),"")</f>
        <v/>
      </c>
      <c r="F18" s="37" t="str">
        <f>IF(E18&lt;"",ROUNDUP(+E18*(100%+'[1]GENERAL TERMS &amp; CONDITIONS'!$F$5),-1),"")</f>
        <v/>
      </c>
      <c r="G18" s="37" t="str">
        <f>IF(F18&lt;"",ROUNDUP(+F18*(100%+'[1]GENERAL TERMS &amp; CONDITIONS'!$F$6),-1),"")</f>
        <v/>
      </c>
      <c r="H18" s="37" t="str">
        <f>IF(F18&lt;"",ROUNDUP(+F18*(100%+'[1]GENERAL TERMS &amp; CONDITIONS'!$F$6),-1),"")</f>
        <v/>
      </c>
      <c r="I18" s="37" t="str">
        <f>IF(G18&lt;"",ROUNDUP(+G18*(100%+'[1]GENERAL TERMS &amp; CONDITIONS'!$F$6),-1),"")</f>
        <v/>
      </c>
      <c r="J18" s="37"/>
    </row>
    <row r="19" spans="1:10" s="24" customFormat="1">
      <c r="A19" s="34" t="s">
        <v>5</v>
      </c>
      <c r="B19" s="35" t="s">
        <v>16</v>
      </c>
      <c r="C19" s="36"/>
      <c r="D19" s="37"/>
      <c r="E19" s="37" t="str">
        <f>IF(D19&lt;"",ROUNDUP(+D19*(100%+'[1]GENERAL TERMS &amp; CONDITIONS'!$F$4),-1),"")</f>
        <v/>
      </c>
      <c r="F19" s="37" t="str">
        <f>IF(E19&lt;"",ROUNDUP(+E19*(100%+'[1]GENERAL TERMS &amp; CONDITIONS'!$F$5),-1),"")</f>
        <v/>
      </c>
      <c r="G19" s="37" t="str">
        <f>IF(F19&lt;"",ROUNDUP(+F19*(100%+'[1]GENERAL TERMS &amp; CONDITIONS'!$F$6),-1),"")</f>
        <v/>
      </c>
      <c r="H19" s="37" t="str">
        <f>IF(F19&lt;"",ROUNDUP(+F19*(100%+'[1]GENERAL TERMS &amp; CONDITIONS'!$F$6),-1),"")</f>
        <v/>
      </c>
      <c r="I19" s="37" t="str">
        <f>IF(G19&lt;"",ROUNDUP(+G19*(100%+'[1]GENERAL TERMS &amp; CONDITIONS'!$F$6),-1),"")</f>
        <v/>
      </c>
      <c r="J19" s="37"/>
    </row>
    <row r="20" spans="1:10" s="24" customFormat="1" ht="15" customHeight="1">
      <c r="A20" s="30"/>
      <c r="B20" s="31" t="s">
        <v>17</v>
      </c>
      <c r="C20" s="32"/>
      <c r="D20" s="33"/>
      <c r="E20" s="33" t="str">
        <f>IF(D20&lt;"",ROUNDUP(+D20*(100%+'[1]GENERAL TERMS &amp; CONDITIONS'!$F$4),-1),"")</f>
        <v/>
      </c>
      <c r="F20" s="33" t="str">
        <f>IF(E20&lt;"",ROUNDUP(+E20*(100%+'[1]GENERAL TERMS &amp; CONDITIONS'!$F$5),-1),"")</f>
        <v/>
      </c>
      <c r="G20" s="33" t="str">
        <f>IF(F20&lt;"",ROUNDUP(+F20*(100%+'[1]GENERAL TERMS &amp; CONDITIONS'!$F$6),-1),"")</f>
        <v/>
      </c>
      <c r="H20" s="33" t="str">
        <f>IF(F20&lt;"",ROUNDUP(+F20*(100%+'[1]GENERAL TERMS &amp; CONDITIONS'!$F$6),-1),"")</f>
        <v/>
      </c>
      <c r="I20" s="33" t="str">
        <f>IF(G20&lt;"",ROUNDUP(+G20*(100%+'[1]GENERAL TERMS &amp; CONDITIONS'!$F$6),-1),"")</f>
        <v/>
      </c>
      <c r="J20" s="33"/>
    </row>
    <row r="21" spans="1:10" s="24" customFormat="1">
      <c r="A21" s="34" t="s">
        <v>5</v>
      </c>
      <c r="B21" s="35" t="s">
        <v>18</v>
      </c>
      <c r="C21" s="36"/>
      <c r="D21" s="37"/>
      <c r="E21" s="37" t="str">
        <f>IF(D21&lt;"",ROUNDUP(+D21*(100%+'[1]GENERAL TERMS &amp; CONDITIONS'!$F$4),-1),"")</f>
        <v/>
      </c>
      <c r="F21" s="37" t="str">
        <f>IF(E21&lt;"",ROUNDUP(+E21*(100%+'[1]GENERAL TERMS &amp; CONDITIONS'!$F$5),-1),"")</f>
        <v/>
      </c>
      <c r="G21" s="37" t="str">
        <f>IF(F21&lt;"",ROUNDUP(+F21*(100%+'[1]GENERAL TERMS &amp; CONDITIONS'!$F$6),-1),"")</f>
        <v/>
      </c>
      <c r="H21" s="37" t="str">
        <f>IF(F21&lt;"",ROUNDUP(+F21*(100%+'[1]GENERAL TERMS &amp; CONDITIONS'!$F$6),-1),"")</f>
        <v/>
      </c>
      <c r="I21" s="37" t="str">
        <f>IF(G21&lt;"",ROUNDUP(+G21*(100%+'[1]GENERAL TERMS &amp; CONDITIONS'!$F$6),-1),"")</f>
        <v/>
      </c>
      <c r="J21" s="37"/>
    </row>
    <row r="22" spans="1:10" s="24" customFormat="1">
      <c r="A22" s="34" t="s">
        <v>5</v>
      </c>
      <c r="B22" s="35" t="s">
        <v>19</v>
      </c>
      <c r="C22" s="36"/>
      <c r="D22" s="37"/>
      <c r="E22" s="37" t="str">
        <f>IF(D22&lt;"",ROUNDUP(+D22*(100%+'[1]GENERAL TERMS &amp; CONDITIONS'!$F$4),-1),"")</f>
        <v/>
      </c>
      <c r="F22" s="37" t="str">
        <f>IF(E22&lt;"",ROUNDUP(+E22*(100%+'[1]GENERAL TERMS &amp; CONDITIONS'!$F$5),-1),"")</f>
        <v/>
      </c>
      <c r="G22" s="37" t="str">
        <f>IF(F22&lt;"",ROUNDUP(+F22*(100%+'[1]GENERAL TERMS &amp; CONDITIONS'!$F$6),-1),"")</f>
        <v/>
      </c>
      <c r="H22" s="37" t="str">
        <f>IF(F22&lt;"",ROUNDUP(+F22*(100%+'[1]GENERAL TERMS &amp; CONDITIONS'!$F$6),-1),"")</f>
        <v/>
      </c>
      <c r="I22" s="37" t="str">
        <f>IF(G22&lt;"",ROUNDUP(+G22*(100%+'[1]GENERAL TERMS &amp; CONDITIONS'!$F$6),-1),"")</f>
        <v/>
      </c>
      <c r="J22" s="37"/>
    </row>
    <row r="23" spans="1:10" s="24" customFormat="1">
      <c r="A23" s="34" t="s">
        <v>5</v>
      </c>
      <c r="B23" s="35" t="s">
        <v>20</v>
      </c>
      <c r="C23" s="36"/>
      <c r="D23" s="37"/>
      <c r="E23" s="37" t="str">
        <f>IF(D23&lt;"",ROUNDUP(+D23*(100%+'[1]GENERAL TERMS &amp; CONDITIONS'!$F$4),-1),"")</f>
        <v/>
      </c>
      <c r="F23" s="37" t="str">
        <f>IF(E23&lt;"",ROUNDUP(+E23*(100%+'[1]GENERAL TERMS &amp; CONDITIONS'!$F$5),-1),"")</f>
        <v/>
      </c>
      <c r="G23" s="37" t="str">
        <f>IF(F23&lt;"",ROUNDUP(+F23*(100%+'[1]GENERAL TERMS &amp; CONDITIONS'!$F$6),-1),"")</f>
        <v/>
      </c>
      <c r="H23" s="37" t="str">
        <f>IF(F23&lt;"",ROUNDUP(+F23*(100%+'[1]GENERAL TERMS &amp; CONDITIONS'!$F$6),-1),"")</f>
        <v/>
      </c>
      <c r="I23" s="37" t="str">
        <f>IF(G23&lt;"",ROUNDUP(+G23*(100%+'[1]GENERAL TERMS &amp; CONDITIONS'!$F$6),-1),"")</f>
        <v/>
      </c>
      <c r="J23" s="37"/>
    </row>
    <row r="24" spans="1:10" s="24" customFormat="1">
      <c r="A24" s="34" t="s">
        <v>5</v>
      </c>
      <c r="B24" s="35" t="s">
        <v>21</v>
      </c>
      <c r="C24" s="36"/>
      <c r="D24" s="37"/>
      <c r="E24" s="37" t="str">
        <f>IF(D24&lt;"",ROUNDUP(+D24*(100%+'[1]GENERAL TERMS &amp; CONDITIONS'!$F$4),-1),"")</f>
        <v/>
      </c>
      <c r="F24" s="37" t="str">
        <f>IF(E24&lt;"",ROUNDUP(+E24*(100%+'[1]GENERAL TERMS &amp; CONDITIONS'!$F$5),-1),"")</f>
        <v/>
      </c>
      <c r="G24" s="37" t="str">
        <f>IF(F24&lt;"",ROUNDUP(+F24*(100%+'[1]GENERAL TERMS &amp; CONDITIONS'!$F$6),-1),"")</f>
        <v/>
      </c>
      <c r="H24" s="37" t="str">
        <f>IF(F24&lt;"",ROUNDUP(+F24*(100%+'[1]GENERAL TERMS &amp; CONDITIONS'!$F$6),-1),"")</f>
        <v/>
      </c>
      <c r="I24" s="37" t="str">
        <f>IF(G24&lt;"",ROUNDUP(+G24*(100%+'[1]GENERAL TERMS &amp; CONDITIONS'!$F$6),-1),"")</f>
        <v/>
      </c>
      <c r="J24" s="37"/>
    </row>
    <row r="25" spans="1:10" s="24" customFormat="1">
      <c r="A25" s="34" t="s">
        <v>5</v>
      </c>
      <c r="B25" s="35" t="s">
        <v>22</v>
      </c>
      <c r="C25" s="36"/>
      <c r="D25" s="37"/>
      <c r="E25" s="37"/>
      <c r="F25" s="37"/>
      <c r="G25" s="37"/>
      <c r="H25" s="37"/>
      <c r="I25" s="37"/>
      <c r="J25" s="37"/>
    </row>
    <row r="26" spans="1:10">
      <c r="A26" s="34" t="s">
        <v>5</v>
      </c>
      <c r="B26" s="35" t="s">
        <v>23</v>
      </c>
      <c r="C26" s="36"/>
      <c r="D26" s="38"/>
      <c r="E26" s="38" t="str">
        <f>IF(D26&lt;"",ROUNDUP(+D26*(100%+'[1]GENERAL TERMS &amp; CONDITIONS'!$F$4),-1),"")</f>
        <v/>
      </c>
      <c r="F26" s="38" t="str">
        <f>IF(E26&lt;"",ROUNDUP(+E26*(100%+'[1]GENERAL TERMS &amp; CONDITIONS'!$F$5),-1),"")</f>
        <v/>
      </c>
      <c r="G26" s="38" t="str">
        <f>IF(F26&lt;"",ROUNDUP(+F26*(100%+'[1]GENERAL TERMS &amp; CONDITIONS'!$F$6),-1),"")</f>
        <v/>
      </c>
      <c r="H26" s="38" t="str">
        <f>IF(F26&lt;"",ROUNDUP(+F26*(100%+'[1]GENERAL TERMS &amp; CONDITIONS'!$F$6),-1),"")</f>
        <v/>
      </c>
      <c r="I26" s="38" t="str">
        <f>IF(G26&lt;"",ROUNDUP(+G26*(100%+'[1]GENERAL TERMS &amp; CONDITIONS'!$F$6),-1),"")</f>
        <v/>
      </c>
      <c r="J26" s="38"/>
    </row>
    <row r="27" spans="1:10" s="24" customFormat="1">
      <c r="A27" s="34" t="s">
        <v>5</v>
      </c>
      <c r="B27" s="35" t="s">
        <v>24</v>
      </c>
      <c r="C27" s="36"/>
      <c r="D27" s="37"/>
      <c r="E27" s="37" t="str">
        <f>IF(D27&lt;"",ROUNDUP(+D27*(100%+'[1]GENERAL TERMS &amp; CONDITIONS'!$F$4),-1),"")</f>
        <v/>
      </c>
      <c r="F27" s="37" t="str">
        <f>IF(E27&lt;"",ROUNDUP(+E27*(100%+'[1]GENERAL TERMS &amp; CONDITIONS'!$F$5),-1),"")</f>
        <v/>
      </c>
      <c r="G27" s="37" t="str">
        <f>IF(F27&lt;"",ROUNDUP(+F27*(100%+'[1]GENERAL TERMS &amp; CONDITIONS'!$F$6),-1),"")</f>
        <v/>
      </c>
      <c r="H27" s="37" t="str">
        <f>IF(F27&lt;"",ROUNDUP(+F27*(100%+'[1]GENERAL TERMS &amp; CONDITIONS'!$F$6),-1),"")</f>
        <v/>
      </c>
      <c r="I27" s="37" t="str">
        <f>IF(G27&lt;"",ROUNDUP(+G27*(100%+'[1]GENERAL TERMS &amp; CONDITIONS'!$F$6),-1),"")</f>
        <v/>
      </c>
      <c r="J27" s="37"/>
    </row>
    <row r="28" spans="1:10" s="24" customFormat="1">
      <c r="A28" s="34" t="s">
        <v>5</v>
      </c>
      <c r="B28" s="35" t="s">
        <v>25</v>
      </c>
      <c r="C28" s="36"/>
      <c r="D28" s="37"/>
      <c r="E28" s="37" t="str">
        <f>IF(D28&lt;"",ROUNDUP(+D28*(100%+'[1]GENERAL TERMS &amp; CONDITIONS'!$F$4),-1),"")</f>
        <v/>
      </c>
      <c r="F28" s="37" t="str">
        <f>IF(E28&lt;"",ROUNDUP(+E28*(100%+'[1]GENERAL TERMS &amp; CONDITIONS'!$F$5),-1),"")</f>
        <v/>
      </c>
      <c r="G28" s="37" t="str">
        <f>IF(F28&lt;"",ROUNDUP(+F28*(100%+'[1]GENERAL TERMS &amp; CONDITIONS'!$F$6),-1),"")</f>
        <v/>
      </c>
      <c r="H28" s="37" t="str">
        <f>IF(F28&lt;"",ROUNDUP(+F28*(100%+'[1]GENERAL TERMS &amp; CONDITIONS'!$F$6),-1),"")</f>
        <v/>
      </c>
      <c r="I28" s="37" t="str">
        <f>IF(G28&lt;"",ROUNDUP(+G28*(100%+'[1]GENERAL TERMS &amp; CONDITIONS'!$F$6),-1),"")</f>
        <v/>
      </c>
      <c r="J28" s="37"/>
    </row>
    <row r="29" spans="1:10" s="24" customFormat="1" ht="15" customHeight="1">
      <c r="A29" s="30"/>
      <c r="B29" s="39" t="s">
        <v>26</v>
      </c>
      <c r="C29" s="32"/>
      <c r="D29" s="33"/>
      <c r="E29" s="33" t="str">
        <f>IF(D29&lt;"",ROUNDUP(+D29*(100%+'[1]GENERAL TERMS &amp; CONDITIONS'!$F$4),-1),"")</f>
        <v/>
      </c>
      <c r="F29" s="33" t="str">
        <f>IF(E29&lt;"",ROUNDUP(+E29*(100%+'[1]GENERAL TERMS &amp; CONDITIONS'!$F$5),-1),"")</f>
        <v/>
      </c>
      <c r="G29" s="33" t="str">
        <f>IF(F29&lt;"",ROUNDUP(+F29*(100%+'[1]GENERAL TERMS &amp; CONDITIONS'!$F$6),-1),"")</f>
        <v/>
      </c>
      <c r="H29" s="33" t="str">
        <f>IF(F29&lt;"",ROUNDUP(+F29*(100%+'[1]GENERAL TERMS &amp; CONDITIONS'!$F$6),-1),"")</f>
        <v/>
      </c>
      <c r="I29" s="33" t="str">
        <f>IF(G29&lt;"",ROUNDUP(+G29*(100%+'[1]GENERAL TERMS &amp; CONDITIONS'!$F$6),-1),"")</f>
        <v/>
      </c>
      <c r="J29" s="33"/>
    </row>
    <row r="30" spans="1:10" s="24" customFormat="1">
      <c r="A30" s="34" t="s">
        <v>5</v>
      </c>
      <c r="B30" s="35" t="s">
        <v>27</v>
      </c>
      <c r="C30" s="36"/>
      <c r="D30" s="37"/>
      <c r="E30" s="37" t="str">
        <f>IF(D30&lt;"",ROUNDUP(+D30*(100%+'[1]GENERAL TERMS &amp; CONDITIONS'!$F$4),-1),"")</f>
        <v/>
      </c>
      <c r="F30" s="37" t="str">
        <f>IF(E30&lt;"",ROUNDUP(+E30*(100%+'[1]GENERAL TERMS &amp; CONDITIONS'!$F$5),-1),"")</f>
        <v/>
      </c>
      <c r="G30" s="37" t="str">
        <f>IF(F30&lt;"",ROUNDUP(+F30*(100%+'[1]GENERAL TERMS &amp; CONDITIONS'!$F$6),-1),"")</f>
        <v/>
      </c>
      <c r="H30" s="37" t="str">
        <f>IF(F30&lt;"",ROUNDUP(+F30*(100%+'[1]GENERAL TERMS &amp; CONDITIONS'!$F$6),-1),"")</f>
        <v/>
      </c>
      <c r="I30" s="37" t="str">
        <f>IF(G30&lt;"",ROUNDUP(+G30*(100%+'[1]GENERAL TERMS &amp; CONDITIONS'!$F$6),-1),"")</f>
        <v/>
      </c>
      <c r="J30" s="37"/>
    </row>
    <row r="31" spans="1:10" s="24" customFormat="1">
      <c r="A31" s="34" t="s">
        <v>5</v>
      </c>
      <c r="B31" s="35" t="s">
        <v>28</v>
      </c>
      <c r="C31" s="36"/>
      <c r="D31" s="37"/>
      <c r="E31" s="37" t="str">
        <f>IF(D31&lt;"",ROUNDUP(+D31*(100%+'[1]GENERAL TERMS &amp; CONDITIONS'!$F$4),-1),"")</f>
        <v/>
      </c>
      <c r="F31" s="37" t="str">
        <f>IF(E31&lt;"",ROUNDUP(+E31*(100%+'[1]GENERAL TERMS &amp; CONDITIONS'!$F$5),-1),"")</f>
        <v/>
      </c>
      <c r="G31" s="37" t="str">
        <f>IF(F31&lt;"",ROUNDUP(+F31*(100%+'[1]GENERAL TERMS &amp; CONDITIONS'!$F$6),-1),"")</f>
        <v/>
      </c>
      <c r="H31" s="37" t="str">
        <f>IF(F31&lt;"",ROUNDUP(+F31*(100%+'[1]GENERAL TERMS &amp; CONDITIONS'!$F$6),-1),"")</f>
        <v/>
      </c>
      <c r="I31" s="37" t="str">
        <f>IF(G31&lt;"",ROUNDUP(+G31*(100%+'[1]GENERAL TERMS &amp; CONDITIONS'!$F$6),-1),"")</f>
        <v/>
      </c>
      <c r="J31" s="37"/>
    </row>
    <row r="32" spans="1:10" s="24" customFormat="1">
      <c r="A32" s="34" t="s">
        <v>5</v>
      </c>
      <c r="B32" s="35" t="s">
        <v>29</v>
      </c>
      <c r="C32" s="36"/>
      <c r="D32" s="37"/>
      <c r="E32" s="37" t="str">
        <f>IF(D32&lt;"",ROUNDUP(+D32*(100%+'[1]GENERAL TERMS &amp; CONDITIONS'!$F$4),-1),"")</f>
        <v/>
      </c>
      <c r="F32" s="37" t="str">
        <f>IF(E32&lt;"",ROUNDUP(+E32*(100%+'[1]GENERAL TERMS &amp; CONDITIONS'!$F$5),-1),"")</f>
        <v/>
      </c>
      <c r="G32" s="37" t="str">
        <f>IF(F32&lt;"",ROUNDUP(+F32*(100%+'[1]GENERAL TERMS &amp; CONDITIONS'!$F$6),-1),"")</f>
        <v/>
      </c>
      <c r="H32" s="37" t="str">
        <f>IF(F32&lt;"",ROUNDUP(+F32*(100%+'[1]GENERAL TERMS &amp; CONDITIONS'!$F$6),-1),"")</f>
        <v/>
      </c>
      <c r="I32" s="37" t="str">
        <f>IF(G32&lt;"",ROUNDUP(+G32*(100%+'[1]GENERAL TERMS &amp; CONDITIONS'!$F$6),-1),"")</f>
        <v/>
      </c>
      <c r="J32" s="37"/>
    </row>
    <row r="33" spans="1:10" s="24" customFormat="1">
      <c r="A33" s="40" t="s">
        <v>5</v>
      </c>
      <c r="B33" s="41" t="s">
        <v>30</v>
      </c>
      <c r="C33" s="36"/>
      <c r="D33" s="42"/>
      <c r="E33" s="37"/>
      <c r="F33" s="37"/>
      <c r="G33" s="37"/>
      <c r="H33" s="37"/>
      <c r="I33" s="37"/>
      <c r="J33" s="37"/>
    </row>
    <row r="34" spans="1:10" s="44" customFormat="1">
      <c r="A34" s="40" t="s">
        <v>5</v>
      </c>
      <c r="B34" s="41" t="s">
        <v>31</v>
      </c>
      <c r="C34" s="43"/>
      <c r="D34" s="42"/>
      <c r="E34" s="37"/>
      <c r="F34" s="37"/>
      <c r="G34" s="37"/>
      <c r="H34" s="37"/>
      <c r="I34" s="37"/>
      <c r="J34" s="37"/>
    </row>
    <row r="35" spans="1:10" s="44" customFormat="1">
      <c r="A35" s="40" t="s">
        <v>5</v>
      </c>
      <c r="B35" s="41" t="s">
        <v>32</v>
      </c>
      <c r="C35" s="43"/>
      <c r="D35" s="42"/>
      <c r="E35" s="37"/>
      <c r="F35" s="37"/>
      <c r="G35" s="37"/>
      <c r="H35" s="37"/>
      <c r="I35" s="37"/>
      <c r="J35" s="37"/>
    </row>
    <row r="36" spans="1:10" s="24" customFormat="1">
      <c r="A36" s="34" t="s">
        <v>5</v>
      </c>
      <c r="B36" s="35" t="s">
        <v>33</v>
      </c>
      <c r="C36" s="36"/>
      <c r="D36" s="37"/>
      <c r="E36" s="37" t="str">
        <f>IF(D36&lt;"",ROUNDUP(+D36*(100%+'[1]GENERAL TERMS &amp; CONDITIONS'!$F$4),-1),"")</f>
        <v/>
      </c>
      <c r="F36" s="37" t="str">
        <f>IF(E36&lt;"",ROUNDUP(+E36*(100%+'[1]GENERAL TERMS &amp; CONDITIONS'!$F$5),-1),"")</f>
        <v/>
      </c>
      <c r="G36" s="37" t="str">
        <f>IF(F36&lt;"",ROUNDUP(+F36*(100%+'[1]GENERAL TERMS &amp; CONDITIONS'!$F$6),-1),"")</f>
        <v/>
      </c>
      <c r="H36" s="37" t="str">
        <f>IF(F36&lt;"",ROUNDUP(+F36*(100%+'[1]GENERAL TERMS &amp; CONDITIONS'!$F$6),-1),"")</f>
        <v/>
      </c>
      <c r="I36" s="37" t="str">
        <f>IF(G36&lt;"",ROUNDUP(+G36*(100%+'[1]GENERAL TERMS &amp; CONDITIONS'!$F$6),-1),"")</f>
        <v/>
      </c>
      <c r="J36" s="37"/>
    </row>
    <row r="37" spans="1:10" s="24" customFormat="1">
      <c r="A37" s="34" t="s">
        <v>5</v>
      </c>
      <c r="B37" s="35" t="s">
        <v>34</v>
      </c>
      <c r="C37" s="36"/>
      <c r="D37" s="37"/>
      <c r="E37" s="37" t="str">
        <f>IF(D37&lt;"",ROUNDUP(+D37*(100%+'[1]GENERAL TERMS &amp; CONDITIONS'!$F$4),-1),"")</f>
        <v/>
      </c>
      <c r="F37" s="37" t="str">
        <f>IF(E37&lt;"",ROUNDUP(+E37*(100%+'[1]GENERAL TERMS &amp; CONDITIONS'!$F$5),-1),"")</f>
        <v/>
      </c>
      <c r="G37" s="37" t="str">
        <f>IF(F37&lt;"",ROUNDUP(+F37*(100%+'[1]GENERAL TERMS &amp; CONDITIONS'!$F$6),-1),"")</f>
        <v/>
      </c>
      <c r="H37" s="37" t="str">
        <f>IF(F37&lt;"",ROUNDUP(+F37*(100%+'[1]GENERAL TERMS &amp; CONDITIONS'!$F$6),-1),"")</f>
        <v/>
      </c>
      <c r="I37" s="37" t="str">
        <f>IF(G37&lt;"",ROUNDUP(+G37*(100%+'[1]GENERAL TERMS &amp; CONDITIONS'!$F$6),-1),"")</f>
        <v/>
      </c>
      <c r="J37" s="37"/>
    </row>
    <row r="38" spans="1:10" s="24" customFormat="1">
      <c r="A38" s="34" t="s">
        <v>5</v>
      </c>
      <c r="B38" s="35" t="s">
        <v>35</v>
      </c>
      <c r="C38" s="36"/>
      <c r="D38" s="37"/>
      <c r="E38" s="37" t="str">
        <f>IF(D38&lt;"",ROUNDUP(+D38*(100%+'[1]GENERAL TERMS &amp; CONDITIONS'!$F$4),-1),"")</f>
        <v/>
      </c>
      <c r="F38" s="37" t="str">
        <f>IF(E38&lt;"",ROUNDUP(+E38*(100%+'[1]GENERAL TERMS &amp; CONDITIONS'!$F$5),-1),"")</f>
        <v/>
      </c>
      <c r="G38" s="37" t="str">
        <f>IF(F38&lt;"",ROUNDUP(+F38*(100%+'[1]GENERAL TERMS &amp; CONDITIONS'!$F$6),-1),"")</f>
        <v/>
      </c>
      <c r="H38" s="37" t="str">
        <f>IF(F38&lt;"",ROUNDUP(+F38*(100%+'[1]GENERAL TERMS &amp; CONDITIONS'!$F$6),-1),"")</f>
        <v/>
      </c>
      <c r="I38" s="37" t="str">
        <f>IF(G38&lt;"",ROUNDUP(+G38*(100%+'[1]GENERAL TERMS &amp; CONDITIONS'!$F$6),-1),"")</f>
        <v/>
      </c>
      <c r="J38" s="37"/>
    </row>
    <row r="39" spans="1:10" s="24" customFormat="1">
      <c r="A39" s="34" t="s">
        <v>5</v>
      </c>
      <c r="B39" s="35" t="s">
        <v>36</v>
      </c>
      <c r="C39" s="36"/>
      <c r="D39" s="37"/>
      <c r="E39" s="37" t="str">
        <f>IF(D39&lt;"",ROUNDUP(+D39*(100%+'[1]GENERAL TERMS &amp; CONDITIONS'!$F$4),-1),"")</f>
        <v/>
      </c>
      <c r="F39" s="37" t="str">
        <f>IF(E39&lt;"",ROUNDUP(+E39*(100%+'[1]GENERAL TERMS &amp; CONDITIONS'!$F$5),-1),"")</f>
        <v/>
      </c>
      <c r="G39" s="37" t="str">
        <f>IF(F39&lt;"",ROUNDUP(+F39*(100%+'[1]GENERAL TERMS &amp; CONDITIONS'!$F$6),-1),"")</f>
        <v/>
      </c>
      <c r="H39" s="37" t="str">
        <f>IF(F39&lt;"",ROUNDUP(+F39*(100%+'[1]GENERAL TERMS &amp; CONDITIONS'!$F$6),-1),"")</f>
        <v/>
      </c>
      <c r="I39" s="37" t="str">
        <f>IF(G39&lt;"",ROUNDUP(+G39*(100%+'[1]GENERAL TERMS &amp; CONDITIONS'!$F$6),-1),"")</f>
        <v/>
      </c>
      <c r="J39" s="37"/>
    </row>
    <row r="40" spans="1:10" s="24" customFormat="1">
      <c r="A40" s="34" t="s">
        <v>5</v>
      </c>
      <c r="B40" s="35" t="s">
        <v>37</v>
      </c>
      <c r="C40" s="36"/>
      <c r="D40" s="37"/>
      <c r="E40" s="37" t="str">
        <f>IF(D40&lt;"",ROUNDUP(+D40*(100%+'[1]GENERAL TERMS &amp; CONDITIONS'!$F$4),-1),"")</f>
        <v/>
      </c>
      <c r="F40" s="37" t="str">
        <f>IF(E40&lt;"",ROUNDUP(+E40*(100%+'[1]GENERAL TERMS &amp; CONDITIONS'!$F$5),-1),"")</f>
        <v/>
      </c>
      <c r="G40" s="37" t="str">
        <f>IF(F40&lt;"",ROUNDUP(+F40*(100%+'[1]GENERAL TERMS &amp; CONDITIONS'!$F$6),-1),"")</f>
        <v/>
      </c>
      <c r="H40" s="37" t="str">
        <f>IF(F40&lt;"",ROUNDUP(+F40*(100%+'[1]GENERAL TERMS &amp; CONDITIONS'!$F$6),-1),"")</f>
        <v/>
      </c>
      <c r="I40" s="37" t="str">
        <f>IF(G40&lt;"",ROUNDUP(+G40*(100%+'[1]GENERAL TERMS &amp; CONDITIONS'!$F$6),-1),"")</f>
        <v/>
      </c>
      <c r="J40" s="37"/>
    </row>
    <row r="41" spans="1:10" s="24" customFormat="1">
      <c r="A41" s="40" t="s">
        <v>5</v>
      </c>
      <c r="B41" s="41" t="s">
        <v>38</v>
      </c>
      <c r="C41" s="36"/>
      <c r="D41" s="37"/>
      <c r="E41" s="37"/>
      <c r="F41" s="37"/>
      <c r="G41" s="37"/>
      <c r="H41" s="37"/>
      <c r="I41" s="37"/>
      <c r="J41" s="37"/>
    </row>
    <row r="42" spans="1:10" s="24" customFormat="1">
      <c r="A42" s="34" t="s">
        <v>5</v>
      </c>
      <c r="B42" s="35" t="s">
        <v>39</v>
      </c>
      <c r="C42" s="36"/>
      <c r="D42" s="37"/>
      <c r="E42" s="37" t="str">
        <f>IF(D42&lt;"",ROUNDUP(+D42*(100%+'[1]GENERAL TERMS &amp; CONDITIONS'!$F$4),-1),"")</f>
        <v/>
      </c>
      <c r="F42" s="37" t="str">
        <f>IF(E42&lt;"",ROUNDUP(+E42*(100%+'[1]GENERAL TERMS &amp; CONDITIONS'!$F$5),-1),"")</f>
        <v/>
      </c>
      <c r="G42" s="37" t="str">
        <f>IF(F42&lt;"",ROUNDUP(+F42*(100%+'[1]GENERAL TERMS &amp; CONDITIONS'!$F$6),-1),"")</f>
        <v/>
      </c>
      <c r="H42" s="37" t="str">
        <f>IF(F42&lt;"",ROUNDUP(+F42*(100%+'[1]GENERAL TERMS &amp; CONDITIONS'!$F$6),-1),"")</f>
        <v/>
      </c>
      <c r="I42" s="37" t="str">
        <f>IF(G42&lt;"",ROUNDUP(+G42*(100%+'[1]GENERAL TERMS &amp; CONDITIONS'!$F$6),-1),"")</f>
        <v/>
      </c>
      <c r="J42" s="37"/>
    </row>
    <row r="43" spans="1:10" s="24" customFormat="1">
      <c r="A43" s="34" t="s">
        <v>5</v>
      </c>
      <c r="B43" s="35" t="s">
        <v>40</v>
      </c>
      <c r="C43" s="36"/>
      <c r="D43" s="37"/>
      <c r="E43" s="37" t="str">
        <f>IF(D43&lt;"",ROUNDUP(+D43*(100%+'[1]GENERAL TERMS &amp; CONDITIONS'!$F$4),-1),"")</f>
        <v/>
      </c>
      <c r="F43" s="37" t="str">
        <f>IF(E43&lt;"",ROUNDUP(+E43*(100%+'[1]GENERAL TERMS &amp; CONDITIONS'!$F$5),-1),"")</f>
        <v/>
      </c>
      <c r="G43" s="37" t="str">
        <f>IF(F43&lt;"",ROUNDUP(+F43*(100%+'[1]GENERAL TERMS &amp; CONDITIONS'!$F$6),-1),"")</f>
        <v/>
      </c>
      <c r="H43" s="37" t="str">
        <f>IF(F43&lt;"",ROUNDUP(+F43*(100%+'[1]GENERAL TERMS &amp; CONDITIONS'!$F$6),-1),"")</f>
        <v/>
      </c>
      <c r="I43" s="37" t="str">
        <f>IF(G43&lt;"",ROUNDUP(+G43*(100%+'[1]GENERAL TERMS &amp; CONDITIONS'!$F$6),-1),"")</f>
        <v/>
      </c>
      <c r="J43" s="37"/>
    </row>
    <row r="44" spans="1:10" s="24" customFormat="1" ht="15" customHeight="1">
      <c r="A44" s="30"/>
      <c r="B44" s="31" t="s">
        <v>41</v>
      </c>
      <c r="C44" s="32"/>
      <c r="D44" s="33"/>
      <c r="E44" s="33" t="str">
        <f>IF(D44&lt;"",ROUNDUP(+D44*(100%+'[1]GENERAL TERMS &amp; CONDITIONS'!$F$4),-1),"")</f>
        <v/>
      </c>
      <c r="F44" s="33" t="str">
        <f>IF(E44&lt;"",ROUNDUP(+E44*(100%+'[1]GENERAL TERMS &amp; CONDITIONS'!$F$5),-1),"")</f>
        <v/>
      </c>
      <c r="G44" s="33" t="str">
        <f>IF(F44&lt;"",ROUNDUP(+F44*(100%+'[1]GENERAL TERMS &amp; CONDITIONS'!$F$6),-1),"")</f>
        <v/>
      </c>
      <c r="H44" s="33" t="str">
        <f>IF(F44&lt;"",ROUNDUP(+F44*(100%+'[1]GENERAL TERMS &amp; CONDITIONS'!$F$6),-1),"")</f>
        <v/>
      </c>
      <c r="I44" s="33" t="str">
        <f>IF(G44&lt;"",ROUNDUP(+G44*(100%+'[1]GENERAL TERMS &amp; CONDITIONS'!$F$6),-1),"")</f>
        <v/>
      </c>
      <c r="J44" s="33"/>
    </row>
    <row r="45" spans="1:10" s="24" customFormat="1">
      <c r="A45" s="34" t="s">
        <v>5</v>
      </c>
      <c r="B45" s="41" t="s">
        <v>42</v>
      </c>
      <c r="C45" s="36"/>
      <c r="D45" s="37"/>
      <c r="E45" s="37" t="str">
        <f>IF(D45&lt;"",ROUNDUP(+D45*(100%+'[1]GENERAL TERMS &amp; CONDITIONS'!$F$4),-1),"")</f>
        <v/>
      </c>
      <c r="F45" s="37" t="str">
        <f>IF(E45&lt;"",ROUNDUP(+E45*(100%+'[1]GENERAL TERMS &amp; CONDITIONS'!$F$5),-1),"")</f>
        <v/>
      </c>
      <c r="G45" s="37" t="str">
        <f>IF(F45&lt;"",ROUNDUP(+F45*(100%+'[1]GENERAL TERMS &amp; CONDITIONS'!$F$6),-1),"")</f>
        <v/>
      </c>
      <c r="H45" s="37" t="str">
        <f>IF(F45&lt;"",ROUNDUP(+F45*(100%+'[1]GENERAL TERMS &amp; CONDITIONS'!$F$6),-1),"")</f>
        <v/>
      </c>
      <c r="I45" s="37" t="str">
        <f>IF(G45&lt;"",ROUNDUP(+G45*(100%+'[1]GENERAL TERMS &amp; CONDITIONS'!$F$6),-1),"")</f>
        <v/>
      </c>
      <c r="J45" s="37"/>
    </row>
    <row r="46" spans="1:10" s="47" customFormat="1">
      <c r="A46" s="34" t="s">
        <v>5</v>
      </c>
      <c r="B46" s="41" t="s">
        <v>43</v>
      </c>
      <c r="C46" s="45"/>
      <c r="D46" s="46"/>
      <c r="E46" s="46" t="str">
        <f>IF(D46&lt;"",ROUNDUP(+D46*(100%+'[1]GENERAL TERMS &amp; CONDITIONS'!$F$4),-1),"")</f>
        <v/>
      </c>
      <c r="F46" s="46" t="str">
        <f>IF(E46&lt;"",ROUNDUP(+E46*(100%+'[1]GENERAL TERMS &amp; CONDITIONS'!$F$5),-1),"")</f>
        <v/>
      </c>
      <c r="G46" s="46" t="str">
        <f>IF(F46&lt;"",ROUNDUP(+F46*(100%+'[1]GENERAL TERMS &amp; CONDITIONS'!$F$6),-1),"")</f>
        <v/>
      </c>
      <c r="H46" s="46" t="str">
        <f>IF(F46&lt;"",ROUNDUP(+F46*(100%+'[1]GENERAL TERMS &amp; CONDITIONS'!$F$6),-1),"")</f>
        <v/>
      </c>
      <c r="I46" s="46" t="str">
        <f>IF(G46&lt;"",ROUNDUP(+G46*(100%+'[1]GENERAL TERMS &amp; CONDITIONS'!$F$6),-1),"")</f>
        <v/>
      </c>
      <c r="J46" s="46"/>
    </row>
    <row r="47" spans="1:10" s="47" customFormat="1">
      <c r="A47" s="34" t="s">
        <v>5</v>
      </c>
      <c r="B47" s="41" t="s">
        <v>44</v>
      </c>
      <c r="C47" s="45"/>
      <c r="D47" s="46"/>
      <c r="E47" s="46" t="str">
        <f>IF(D47&lt;"",ROUNDUP(+D47*(100%+'[1]GENERAL TERMS &amp; CONDITIONS'!$F$4),-1),"")</f>
        <v/>
      </c>
      <c r="F47" s="46" t="str">
        <f>IF(E47&lt;"",ROUNDUP(+E47*(100%+'[1]GENERAL TERMS &amp; CONDITIONS'!$F$5),-1),"")</f>
        <v/>
      </c>
      <c r="G47" s="46" t="str">
        <f>IF(F47&lt;"",ROUNDUP(+F47*(100%+'[1]GENERAL TERMS &amp; CONDITIONS'!$F$6),-1),"")</f>
        <v/>
      </c>
      <c r="H47" s="46" t="str">
        <f>IF(F47&lt;"",ROUNDUP(+F47*(100%+'[1]GENERAL TERMS &amp; CONDITIONS'!$F$6),-1),"")</f>
        <v/>
      </c>
      <c r="I47" s="46" t="str">
        <f>IF(G47&lt;"",ROUNDUP(+G47*(100%+'[1]GENERAL TERMS &amp; CONDITIONS'!$F$6),-1),"")</f>
        <v/>
      </c>
      <c r="J47" s="46"/>
    </row>
    <row r="48" spans="1:10" s="24" customFormat="1">
      <c r="A48" s="34" t="s">
        <v>5</v>
      </c>
      <c r="B48" s="35" t="s">
        <v>45</v>
      </c>
      <c r="C48" s="36"/>
      <c r="D48" s="37"/>
      <c r="E48" s="37" t="str">
        <f>IF(D48&lt;"",ROUNDUP(+D48*(100%+'[1]GENERAL TERMS &amp; CONDITIONS'!$F$4),-1),"")</f>
        <v/>
      </c>
      <c r="F48" s="37" t="str">
        <f>IF(E48&lt;"",ROUNDUP(+E48*(100%+'[1]GENERAL TERMS &amp; CONDITIONS'!$F$5),-1),"")</f>
        <v/>
      </c>
      <c r="G48" s="37" t="str">
        <f>IF(F48&lt;"",ROUNDUP(+F48*(100%+'[1]GENERAL TERMS &amp; CONDITIONS'!$F$6),-1),"")</f>
        <v/>
      </c>
      <c r="H48" s="37" t="str">
        <f>IF(F48&lt;"",ROUNDUP(+F48*(100%+'[1]GENERAL TERMS &amp; CONDITIONS'!$F$6),-1),"")</f>
        <v/>
      </c>
      <c r="I48" s="37" t="str">
        <f>IF(G48&lt;"",ROUNDUP(+G48*(100%+'[1]GENERAL TERMS &amp; CONDITIONS'!$F$6),-1),"")</f>
        <v/>
      </c>
      <c r="J48" s="37"/>
    </row>
    <row r="49" spans="1:10" s="24" customFormat="1">
      <c r="A49" s="40" t="s">
        <v>5</v>
      </c>
      <c r="B49" s="41" t="s">
        <v>46</v>
      </c>
      <c r="C49" s="36"/>
      <c r="D49" s="37"/>
      <c r="E49" s="37"/>
      <c r="F49" s="37"/>
      <c r="G49" s="37"/>
      <c r="H49" s="37"/>
      <c r="I49" s="37"/>
      <c r="J49" s="37"/>
    </row>
    <row r="50" spans="1:10" s="24" customFormat="1">
      <c r="A50" s="34" t="s">
        <v>5</v>
      </c>
      <c r="B50" s="35" t="s">
        <v>47</v>
      </c>
      <c r="C50" s="36"/>
      <c r="D50" s="37"/>
      <c r="E50" s="37" t="str">
        <f>IF(D50&lt;"",ROUNDUP(+D50*(100%+'[1]GENERAL TERMS &amp; CONDITIONS'!$F$4),-1),"")</f>
        <v/>
      </c>
      <c r="F50" s="37" t="str">
        <f>IF(E50&lt;"",ROUNDUP(+E50*(100%+'[1]GENERAL TERMS &amp; CONDITIONS'!$F$5),-1),"")</f>
        <v/>
      </c>
      <c r="G50" s="37" t="str">
        <f>IF(F50&lt;"",ROUNDUP(+F50*(100%+'[1]GENERAL TERMS &amp; CONDITIONS'!$F$6),-1),"")</f>
        <v/>
      </c>
      <c r="H50" s="37" t="str">
        <f>IF(F50&lt;"",ROUNDUP(+F50*(100%+'[1]GENERAL TERMS &amp; CONDITIONS'!$F$6),-1),"")</f>
        <v/>
      </c>
      <c r="I50" s="37" t="str">
        <f>IF(G50&lt;"",ROUNDUP(+G50*(100%+'[1]GENERAL TERMS &amp; CONDITIONS'!$F$6),-1),"")</f>
        <v/>
      </c>
      <c r="J50" s="37"/>
    </row>
    <row r="51" spans="1:10" s="24" customFormat="1" ht="15" customHeight="1">
      <c r="A51" s="30"/>
      <c r="B51" s="31" t="s">
        <v>48</v>
      </c>
      <c r="C51" s="32"/>
      <c r="D51" s="33"/>
      <c r="E51" s="33" t="str">
        <f>IF(D51&lt;"",ROUNDUP(+D51*(100%+'[1]GENERAL TERMS &amp; CONDITIONS'!$F$4),-1),"")</f>
        <v/>
      </c>
      <c r="F51" s="33" t="str">
        <f>IF(E51&lt;"",ROUNDUP(+E51*(100%+'[1]GENERAL TERMS &amp; CONDITIONS'!$F$5),-1),"")</f>
        <v/>
      </c>
      <c r="G51" s="33" t="str">
        <f>IF(F51&lt;"",ROUNDUP(+F51*(100%+'[1]GENERAL TERMS &amp; CONDITIONS'!$F$6),-1),"")</f>
        <v/>
      </c>
      <c r="H51" s="33" t="str">
        <f>IF(F51&lt;"",ROUNDUP(+F51*(100%+'[1]GENERAL TERMS &amp; CONDITIONS'!$F$6),-1),"")</f>
        <v/>
      </c>
      <c r="I51" s="33" t="str">
        <f>IF(G51&lt;"",ROUNDUP(+G51*(100%+'[1]GENERAL TERMS &amp; CONDITIONS'!$F$6),-1),"")</f>
        <v/>
      </c>
      <c r="J51" s="33"/>
    </row>
    <row r="52" spans="1:10" s="24" customFormat="1">
      <c r="A52" s="34" t="s">
        <v>5</v>
      </c>
      <c r="B52" s="35" t="s">
        <v>49</v>
      </c>
      <c r="C52" s="36"/>
      <c r="D52" s="37"/>
      <c r="E52" s="37" t="str">
        <f>IF(D52&lt;"",ROUNDUP(+D52*(100%+'[1]GENERAL TERMS &amp; CONDITIONS'!$F$4),-1),"")</f>
        <v/>
      </c>
      <c r="F52" s="37" t="str">
        <f>IF(E52&lt;"",ROUNDUP(+E52*(100%+'[1]GENERAL TERMS &amp; CONDITIONS'!$F$5),-1),"")</f>
        <v/>
      </c>
      <c r="G52" s="37" t="str">
        <f>IF(F52&lt;"",ROUNDUP(+F52*(100%+'[1]GENERAL TERMS &amp; CONDITIONS'!$F$6),-1),"")</f>
        <v/>
      </c>
      <c r="H52" s="37" t="str">
        <f>IF(F52&lt;"",ROUNDUP(+F52*(100%+'[1]GENERAL TERMS &amp; CONDITIONS'!$F$6),-1),"")</f>
        <v/>
      </c>
      <c r="I52" s="37" t="str">
        <f>IF(G52&lt;"",ROUNDUP(+G52*(100%+'[1]GENERAL TERMS &amp; CONDITIONS'!$F$6),-1),"")</f>
        <v/>
      </c>
      <c r="J52" s="37"/>
    </row>
    <row r="53" spans="1:10" s="24" customFormat="1">
      <c r="A53" s="34" t="s">
        <v>5</v>
      </c>
      <c r="B53" s="35" t="s">
        <v>50</v>
      </c>
      <c r="C53" s="36"/>
      <c r="D53" s="37"/>
      <c r="E53" s="37" t="str">
        <f>IF(D53&lt;"",ROUNDUP(+D53*(100%+'[1]GENERAL TERMS &amp; CONDITIONS'!$F$4),-1),"")</f>
        <v/>
      </c>
      <c r="F53" s="37" t="str">
        <f>IF(E53&lt;"",ROUNDUP(+E53*(100%+'[1]GENERAL TERMS &amp; CONDITIONS'!$F$5),-1),"")</f>
        <v/>
      </c>
      <c r="G53" s="37" t="str">
        <f>IF(F53&lt;"",ROUNDUP(+F53*(100%+'[1]GENERAL TERMS &amp; CONDITIONS'!$F$6),-1),"")</f>
        <v/>
      </c>
      <c r="H53" s="37" t="str">
        <f>IF(F53&lt;"",ROUNDUP(+F53*(100%+'[1]GENERAL TERMS &amp; CONDITIONS'!$F$6),-1),"")</f>
        <v/>
      </c>
      <c r="I53" s="37" t="str">
        <f>IF(G53&lt;"",ROUNDUP(+G53*(100%+'[1]GENERAL TERMS &amp; CONDITIONS'!$F$6),-1),"")</f>
        <v/>
      </c>
      <c r="J53" s="37"/>
    </row>
    <row r="54" spans="1:10" s="24" customFormat="1">
      <c r="A54" s="34" t="s">
        <v>5</v>
      </c>
      <c r="B54" s="35" t="s">
        <v>51</v>
      </c>
      <c r="C54" s="36"/>
      <c r="D54" s="37"/>
      <c r="E54" s="37" t="str">
        <f>IF(D54&lt;"",ROUNDUP(+D54*(100%+'[1]GENERAL TERMS &amp; CONDITIONS'!$F$4),-1),"")</f>
        <v/>
      </c>
      <c r="F54" s="37" t="str">
        <f>IF(E54&lt;"",ROUNDUP(+E54*(100%+'[1]GENERAL TERMS &amp; CONDITIONS'!$F$5),-1),"")</f>
        <v/>
      </c>
      <c r="G54" s="37" t="str">
        <f>IF(F54&lt;"",ROUNDUP(+F54*(100%+'[1]GENERAL TERMS &amp; CONDITIONS'!$F$6),-1),"")</f>
        <v/>
      </c>
      <c r="H54" s="37" t="str">
        <f>IF(F54&lt;"",ROUNDUP(+F54*(100%+'[1]GENERAL TERMS &amp; CONDITIONS'!$F$6),-1),"")</f>
        <v/>
      </c>
      <c r="I54" s="37" t="str">
        <f>IF(G54&lt;"",ROUNDUP(+G54*(100%+'[1]GENERAL TERMS &amp; CONDITIONS'!$F$6),-1),"")</f>
        <v/>
      </c>
      <c r="J54" s="37"/>
    </row>
    <row r="55" spans="1:10" s="24" customFormat="1">
      <c r="A55" s="34" t="s">
        <v>5</v>
      </c>
      <c r="B55" s="35" t="s">
        <v>52</v>
      </c>
      <c r="C55" s="36"/>
      <c r="D55" s="37"/>
      <c r="E55" s="37" t="str">
        <f>IF(D55&lt;"",ROUNDUP(+D55*(100%+'[1]GENERAL TERMS &amp; CONDITIONS'!$F$4),-1),"")</f>
        <v/>
      </c>
      <c r="F55" s="37" t="str">
        <f>IF(E55&lt;"",ROUNDUP(+E55*(100%+'[1]GENERAL TERMS &amp; CONDITIONS'!$F$5),-1),"")</f>
        <v/>
      </c>
      <c r="G55" s="37" t="str">
        <f>IF(F55&lt;"",ROUNDUP(+F55*(100%+'[1]GENERAL TERMS &amp; CONDITIONS'!$F$6),-1),"")</f>
        <v/>
      </c>
      <c r="H55" s="37" t="str">
        <f>IF(F55&lt;"",ROUNDUP(+F55*(100%+'[1]GENERAL TERMS &amp; CONDITIONS'!$F$6),-1),"")</f>
        <v/>
      </c>
      <c r="I55" s="37" t="str">
        <f>IF(G55&lt;"",ROUNDUP(+G55*(100%+'[1]GENERAL TERMS &amp; CONDITIONS'!$F$6),-1),"")</f>
        <v/>
      </c>
      <c r="J55" s="37"/>
    </row>
    <row r="56" spans="1:10" s="24" customFormat="1">
      <c r="A56" s="34" t="s">
        <v>5</v>
      </c>
      <c r="B56" s="35" t="s">
        <v>53</v>
      </c>
      <c r="C56" s="36"/>
      <c r="D56" s="37"/>
      <c r="E56" s="37" t="str">
        <f>IF(D56&lt;"",ROUNDUP(+D56*(100%+'[1]GENERAL TERMS &amp; CONDITIONS'!$F$4),-1),"")</f>
        <v/>
      </c>
      <c r="F56" s="37" t="str">
        <f>IF(E56&lt;"",ROUNDUP(+E56*(100%+'[1]GENERAL TERMS &amp; CONDITIONS'!$F$5),-1),"")</f>
        <v/>
      </c>
      <c r="G56" s="37" t="str">
        <f>IF(F56&lt;"",ROUNDUP(+F56*(100%+'[1]GENERAL TERMS &amp; CONDITIONS'!$F$6),-1),"")</f>
        <v/>
      </c>
      <c r="H56" s="37" t="str">
        <f>IF(F56&lt;"",ROUNDUP(+F56*(100%+'[1]GENERAL TERMS &amp; CONDITIONS'!$F$6),-1),"")</f>
        <v/>
      </c>
      <c r="I56" s="37" t="str">
        <f>IF(G56&lt;"",ROUNDUP(+G56*(100%+'[1]GENERAL TERMS &amp; CONDITIONS'!$F$6),-1),"")</f>
        <v/>
      </c>
      <c r="J56" s="37"/>
    </row>
    <row r="57" spans="1:10">
      <c r="A57" s="34" t="s">
        <v>5</v>
      </c>
      <c r="B57" s="35" t="s">
        <v>54</v>
      </c>
      <c r="C57" s="48"/>
      <c r="D57" s="37"/>
      <c r="E57" s="37" t="str">
        <f>IF(D57&lt;"",ROUNDUP(+D57*(100%+'[1]GENERAL TERMS &amp; CONDITIONS'!$F$4),-1),"")</f>
        <v/>
      </c>
      <c r="F57" s="37" t="str">
        <f>IF(E57&lt;"",ROUNDUP(+E57*(100%+'[1]GENERAL TERMS &amp; CONDITIONS'!$F$5),-1),"")</f>
        <v/>
      </c>
      <c r="G57" s="37" t="str">
        <f>IF(F57&lt;"",ROUNDUP(+F57*(100%+'[1]GENERAL TERMS &amp; CONDITIONS'!$F$6),-1),"")</f>
        <v/>
      </c>
      <c r="H57" s="37" t="str">
        <f>IF(F57&lt;"",ROUNDUP(+F57*(100%+'[1]GENERAL TERMS &amp; CONDITIONS'!$F$6),-1),"")</f>
        <v/>
      </c>
      <c r="I57" s="37" t="str">
        <f>IF(G57&lt;"",ROUNDUP(+G57*(100%+'[1]GENERAL TERMS &amp; CONDITIONS'!$F$6),-1),"")</f>
        <v/>
      </c>
      <c r="J57" s="37"/>
    </row>
    <row r="58" spans="1:10" s="24" customFormat="1">
      <c r="A58" s="34" t="s">
        <v>5</v>
      </c>
      <c r="B58" s="35" t="s">
        <v>55</v>
      </c>
      <c r="C58" s="36"/>
      <c r="D58" s="37"/>
      <c r="E58" s="37" t="str">
        <f>IF(D58&lt;"",ROUNDUP(+D58*(100%+'[1]GENERAL TERMS &amp; CONDITIONS'!$F$4),-1),"")</f>
        <v/>
      </c>
      <c r="F58" s="37" t="str">
        <f>IF(E58&lt;"",ROUNDUP(+E58*(100%+'[1]GENERAL TERMS &amp; CONDITIONS'!$F$5),-1),"")</f>
        <v/>
      </c>
      <c r="G58" s="37" t="str">
        <f>IF(F58&lt;"",ROUNDUP(+F58*(100%+'[1]GENERAL TERMS &amp; CONDITIONS'!$F$6),-1),"")</f>
        <v/>
      </c>
      <c r="H58" s="37" t="str">
        <f>IF(F58&lt;"",ROUNDUP(+F58*(100%+'[1]GENERAL TERMS &amp; CONDITIONS'!$F$6),-1),"")</f>
        <v/>
      </c>
      <c r="I58" s="37" t="str">
        <f>IF(G58&lt;"",ROUNDUP(+G58*(100%+'[1]GENERAL TERMS &amp; CONDITIONS'!$F$6),-1),"")</f>
        <v/>
      </c>
      <c r="J58" s="37"/>
    </row>
    <row r="59" spans="1:10" s="24" customFormat="1" ht="15" customHeight="1">
      <c r="A59" s="30"/>
      <c r="B59" s="31" t="s">
        <v>56</v>
      </c>
      <c r="C59" s="32"/>
      <c r="D59" s="33"/>
      <c r="E59" s="33" t="str">
        <f>IF(D59&lt;"",ROUNDUP(+D59*(100%+'[1]GENERAL TERMS &amp; CONDITIONS'!$F$4),-1),"")</f>
        <v/>
      </c>
      <c r="F59" s="33" t="str">
        <f>IF(E59&lt;"",ROUNDUP(+E59*(100%+'[1]GENERAL TERMS &amp; CONDITIONS'!$F$5),-1),"")</f>
        <v/>
      </c>
      <c r="G59" s="33" t="str">
        <f>IF(F59&lt;"",ROUNDUP(+F59*(100%+'[1]GENERAL TERMS &amp; CONDITIONS'!$F$6),-1),"")</f>
        <v/>
      </c>
      <c r="H59" s="33" t="str">
        <f>IF(F59&lt;"",ROUNDUP(+F59*(100%+'[1]GENERAL TERMS &amp; CONDITIONS'!$F$6),-1),"")</f>
        <v/>
      </c>
      <c r="I59" s="33" t="str">
        <f>IF(G59&lt;"",ROUNDUP(+G59*(100%+'[1]GENERAL TERMS &amp; CONDITIONS'!$F$6),-1),"")</f>
        <v/>
      </c>
      <c r="J59" s="33"/>
    </row>
    <row r="60" spans="1:10" s="24" customFormat="1">
      <c r="A60" s="34" t="s">
        <v>5</v>
      </c>
      <c r="B60" s="35" t="s">
        <v>57</v>
      </c>
      <c r="C60" s="36"/>
      <c r="D60" s="28">
        <v>42310</v>
      </c>
      <c r="E60" s="28">
        <f>IF(D60&lt;"",ROUNDUP(+D60*(100%+'[1]GENERAL TERMS &amp; CONDITIONS'!$F$4),-1),"")</f>
        <v>42740</v>
      </c>
      <c r="F60" s="28">
        <f>IF(E60&lt;"",ROUNDUP(+E60*(100%+'[1]GENERAL TERMS &amp; CONDITIONS'!$F$5),-1),"")</f>
        <v>43930</v>
      </c>
      <c r="G60" s="28">
        <f>IF(F60&lt;"",ROUNDUP(+F60*(100%+'[1]GENERAL TERMS &amp; CONDITIONS'!$F$6),-1),"")</f>
        <v>45250</v>
      </c>
      <c r="H60" s="28">
        <f>IF(G60&lt;"",ROUNDUP(+G60*(100%+'[1]GENERAL TERMS &amp; CONDITIONS'!$F$7),-1),"")</f>
        <v>46050</v>
      </c>
      <c r="I60" s="28">
        <f>IF(H60&lt;"",ROUNDUP(+H60*(100%+'[1]GENERAL TERMS &amp; CONDITIONS'!$F$8),-1),"")</f>
        <v>46980</v>
      </c>
      <c r="J60" s="28">
        <v>48390</v>
      </c>
    </row>
    <row r="61" spans="1:10" s="24" customFormat="1">
      <c r="A61" s="34" t="s">
        <v>5</v>
      </c>
      <c r="B61" s="35" t="s">
        <v>58</v>
      </c>
      <c r="C61" s="36"/>
      <c r="D61" s="37"/>
      <c r="E61" s="37" t="str">
        <f>IF(D61&lt;"",ROUNDUP(+D61*(100%+'[1]GENERAL TERMS &amp; CONDITIONS'!$F$4),-1),"")</f>
        <v/>
      </c>
      <c r="F61" s="37" t="str">
        <f>IF(E61&lt;"",ROUNDUP(+E61*(100%+'[1]GENERAL TERMS &amp; CONDITIONS'!$F$5),-1),"")</f>
        <v/>
      </c>
      <c r="G61" s="37" t="str">
        <f>IF(F61&lt;"",ROUNDUP(+F61*(100%+'[1]GENERAL TERMS &amp; CONDITIONS'!$F$6),-1),"")</f>
        <v/>
      </c>
      <c r="H61" s="37" t="str">
        <f>IF(F61&lt;"",ROUNDUP(+F61*(100%+'[1]GENERAL TERMS &amp; CONDITIONS'!$F$6),-1),"")</f>
        <v/>
      </c>
      <c r="I61" s="37" t="str">
        <f>IF(G61&lt;"",ROUNDUP(+G61*(100%+'[1]GENERAL TERMS &amp; CONDITIONS'!$F$6),-1),"")</f>
        <v/>
      </c>
      <c r="J61" s="37"/>
    </row>
    <row r="62" spans="1:10" s="52" customFormat="1" ht="8.25">
      <c r="A62" s="49"/>
      <c r="B62" s="50"/>
      <c r="C62" s="48"/>
      <c r="D62" s="51"/>
      <c r="E62" s="51" t="str">
        <f>IF(D62&lt;"",ROUNDUP(+D62*(100%+'[1]GENERAL TERMS &amp; CONDITIONS'!$F$4),-1),"")</f>
        <v/>
      </c>
      <c r="F62" s="51" t="str">
        <f>IF(E62&lt;"",ROUNDUP(+E62*(100%+'[1]GENERAL TERMS &amp; CONDITIONS'!$F$5),-1),"")</f>
        <v/>
      </c>
      <c r="G62" s="51" t="str">
        <f>IF(F62&lt;"",ROUNDUP(+F62*(100%+'[1]GENERAL TERMS &amp; CONDITIONS'!$F$6),-1),"")</f>
        <v/>
      </c>
      <c r="H62" s="51" t="str">
        <f>IF(F62&lt;"",ROUNDUP(+F62*(100%+'[1]GENERAL TERMS &amp; CONDITIONS'!$F$6),-1),"")</f>
        <v/>
      </c>
      <c r="I62" s="51" t="str">
        <f>IF(G62&lt;"",ROUNDUP(+G62*(100%+'[1]GENERAL TERMS &amp; CONDITIONS'!$F$6),-1),"")</f>
        <v/>
      </c>
      <c r="J62" s="51"/>
    </row>
    <row r="63" spans="1:10" ht="13.5" thickBot="1">
      <c r="A63" s="53"/>
      <c r="B63" s="54" t="s">
        <v>59</v>
      </c>
      <c r="C63" s="55"/>
      <c r="D63" s="56">
        <f>+D9+D60</f>
        <v>857540</v>
      </c>
      <c r="E63" s="56">
        <f>E60+E9</f>
        <v>866130</v>
      </c>
      <c r="F63" s="56">
        <f>+F60+F9</f>
        <v>890110</v>
      </c>
      <c r="G63" s="56">
        <f>+G60+G9</f>
        <v>916820</v>
      </c>
      <c r="H63" s="56">
        <f>+H60+H9</f>
        <v>932880</v>
      </c>
      <c r="I63" s="56">
        <f>+I60+I9</f>
        <v>951550</v>
      </c>
      <c r="J63" s="56">
        <v>980100</v>
      </c>
    </row>
    <row r="64" spans="1:10" s="52" customFormat="1" ht="8.25">
      <c r="A64" s="49"/>
      <c r="B64" s="50"/>
      <c r="C64" s="48"/>
      <c r="D64" s="51"/>
      <c r="E64" s="51" t="str">
        <f>IF(D64&lt;"",ROUNDUP(+D64*(100%+'[1]GENERAL TERMS &amp; CONDITIONS'!$F$4),-1),"")</f>
        <v/>
      </c>
      <c r="F64" s="51" t="str">
        <f>IF(E64&lt;"",ROUNDUP(+E64*(100%+'[1]GENERAL TERMS &amp; CONDITIONS'!$F$5),-1),"")</f>
        <v/>
      </c>
      <c r="G64" s="51" t="str">
        <f>IF(F64&lt;"",ROUNDUP(+F64*(100%+'[1]GENERAL TERMS &amp; CONDITIONS'!$F$6),-1),"")</f>
        <v/>
      </c>
      <c r="H64" s="51" t="str">
        <f>IF(F64&lt;"",ROUNDUP(+F64*(100%+'[1]GENERAL TERMS &amp; CONDITIONS'!$F$6),-1),"")</f>
        <v/>
      </c>
      <c r="I64" s="51" t="str">
        <f>IF(G64&lt;"",ROUNDUP(+G64*(100%+'[1]GENERAL TERMS &amp; CONDITIONS'!$F$6),-1),"")</f>
        <v/>
      </c>
      <c r="J64" s="51"/>
    </row>
    <row r="65" spans="1:10">
      <c r="A65" s="57"/>
      <c r="B65" s="58" t="s">
        <v>60</v>
      </c>
      <c r="C65" s="59"/>
      <c r="D65" s="37"/>
      <c r="E65" s="37" t="str">
        <f>IF(D65&lt;"",ROUNDUP(+D65*(100%+'[1]GENERAL TERMS &amp; CONDITIONS'!$F$4),-1),"")</f>
        <v/>
      </c>
      <c r="F65" s="37" t="str">
        <f>IF(E65&lt;"",ROUNDUP(+E65*(100%+'[1]GENERAL TERMS &amp; CONDITIONS'!$F$5),-1),"")</f>
        <v/>
      </c>
      <c r="G65" s="37" t="str">
        <f>IF(F65&lt;"",ROUNDUP(+F65*(100%+'[1]GENERAL TERMS &amp; CONDITIONS'!$F$6),-1),"")</f>
        <v/>
      </c>
      <c r="H65" s="37" t="str">
        <f>IF(F65&lt;"",ROUNDUP(+F65*(100%+'[1]GENERAL TERMS &amp; CONDITIONS'!$F$6),-1),"")</f>
        <v/>
      </c>
      <c r="I65" s="37" t="str">
        <f>IF(G65&lt;"",ROUNDUP(+G65*(100%+'[1]GENERAL TERMS &amp; CONDITIONS'!$F$6),-1),"")</f>
        <v/>
      </c>
      <c r="J65" s="37"/>
    </row>
    <row r="66" spans="1:10" s="60" customFormat="1" ht="11.25">
      <c r="A66" s="57"/>
      <c r="B66" s="35" t="s">
        <v>61</v>
      </c>
      <c r="C66" s="36"/>
      <c r="D66" s="38">
        <v>5260</v>
      </c>
      <c r="E66" s="38">
        <f>IF(D66&lt;"",ROUNDUP(+D66*(100%+'[1]GENERAL TERMS &amp; CONDITIONS'!$F$4),-1),"")</f>
        <v>5320</v>
      </c>
      <c r="F66" s="38">
        <f>IF(E66&lt;"",ROUNDUP(+E66*(100%+'[1]GENERAL TERMS &amp; CONDITIONS'!$F$5),-1),"")</f>
        <v>5470</v>
      </c>
      <c r="G66" s="38">
        <f>IF(F66&lt;"",ROUNDUP(+F66*(100%+'[1]GENERAL TERMS &amp; CONDITIONS'!$F$6),-1),"")</f>
        <v>5640</v>
      </c>
      <c r="H66" s="38">
        <f>IF(G66&lt;"",ROUNDUP(+G66*(100%+'[1]GENERAL TERMS &amp; CONDITIONS'!$F$7),-1),"")+650</f>
        <v>6390</v>
      </c>
      <c r="I66" s="38">
        <f>IF(H66&lt;"",ROUNDUP(+H66*(100%+'[1]GENERAL TERMS &amp; CONDITIONS'!$F$8),-1),"")+650</f>
        <v>7170</v>
      </c>
      <c r="J66" s="38">
        <v>8040</v>
      </c>
    </row>
    <row r="67" spans="1:10" s="60" customFormat="1" ht="11.25">
      <c r="A67" s="61"/>
      <c r="B67" s="62" t="s">
        <v>62</v>
      </c>
      <c r="C67" s="63"/>
      <c r="D67" s="64">
        <v>10540</v>
      </c>
      <c r="E67" s="64">
        <f>IF(D67&lt;"",ROUNDUP(+D67*(100%+'[1]GENERAL TERMS &amp; CONDITIONS'!$F$4),-1),"")</f>
        <v>10650</v>
      </c>
      <c r="F67" s="64">
        <f>IF(E67&lt;"",ROUNDUP(+E67*(100%+'[1]GENERAL TERMS &amp; CONDITIONS'!$F$5),-1),"")</f>
        <v>10950</v>
      </c>
      <c r="G67" s="65">
        <f>IF(F67&lt;"",ROUNDUP(+F67*(100%+'[1]GENERAL TERMS &amp; CONDITIONS'!$F$6),-1),"")</f>
        <v>11280</v>
      </c>
      <c r="H67" s="66">
        <f>IF(G67&lt;"",ROUNDUP(+G67*(100%+'[1]GENERAL TERMS &amp; CONDITIONS'!$F$7),-1),"")+650</f>
        <v>12130</v>
      </c>
      <c r="I67" s="64">
        <f>IF(H67&lt;"",ROUNDUP(+H67*(100%+'[1]GENERAL TERMS &amp; CONDITIONS'!$F$8),-1),"")+650</f>
        <v>13030</v>
      </c>
      <c r="J67" s="64">
        <v>14080</v>
      </c>
    </row>
    <row r="68" spans="1:10" s="60" customFormat="1" ht="11.25">
      <c r="A68" s="57"/>
      <c r="B68" s="35"/>
      <c r="C68" s="36"/>
      <c r="D68" s="38"/>
      <c r="E68" s="38"/>
      <c r="F68" s="38"/>
      <c r="G68" s="66"/>
      <c r="H68" s="38"/>
      <c r="I68" s="38"/>
      <c r="J68" s="38"/>
    </row>
    <row r="69" spans="1:10" s="24" customFormat="1" ht="15" customHeight="1">
      <c r="A69" s="67" t="s">
        <v>63</v>
      </c>
      <c r="B69" s="68"/>
      <c r="C69" s="69"/>
      <c r="D69" s="23" t="s">
        <v>4</v>
      </c>
      <c r="E69" s="23" t="str">
        <f>IF(D69&lt;"",ROUNDUP(+D69*(100%+'[1]GENERAL TERMS &amp; CONDITIONS'!$F$4),-1),"")</f>
        <v/>
      </c>
      <c r="F69" s="23" t="str">
        <f>IF(E69&lt;"",ROUNDUP(+E69*(100%+'[1]GENERAL TERMS &amp; CONDITIONS'!$F$5),-1),"")</f>
        <v/>
      </c>
      <c r="G69" s="23" t="str">
        <f>IF(F69&lt;"",ROUNDUP(+F69*(100%+'[1]GENERAL TERMS &amp; CONDITIONS'!$F$6),-1),"")</f>
        <v/>
      </c>
      <c r="H69" s="23" t="str">
        <f>IF(F69&lt;"",ROUNDUP(+F69*(100%+'[1]GENERAL TERMS &amp; CONDITIONS'!$F$6),-1),"")</f>
        <v/>
      </c>
      <c r="I69" s="23" t="str">
        <f>IF(G69&lt;"",ROUNDUP(+G69*(100%+'[1]GENERAL TERMS &amp; CONDITIONS'!$F$6),-1),"")</f>
        <v/>
      </c>
      <c r="J69" s="23"/>
    </row>
    <row r="70" spans="1:10">
      <c r="A70" s="30"/>
      <c r="B70" s="31" t="s">
        <v>64</v>
      </c>
      <c r="C70" s="32"/>
      <c r="D70" s="33"/>
      <c r="E70" s="33" t="str">
        <f>IF(D70&lt;"",ROUNDUP(+D70*(100%+'[1]GENERAL TERMS &amp; CONDITIONS'!$F$4),-1),"")</f>
        <v/>
      </c>
      <c r="F70" s="33" t="str">
        <f>IF(E70&lt;"",ROUNDUP(+E70*(100%+'[1]GENERAL TERMS &amp; CONDITIONS'!$F$5),-1),"")</f>
        <v/>
      </c>
      <c r="G70" s="33" t="str">
        <f>IF(F70&lt;"",ROUNDUP(+F70*(100%+'[1]GENERAL TERMS &amp; CONDITIONS'!$F$6),-1),"")</f>
        <v/>
      </c>
      <c r="H70" s="33" t="str">
        <f>IF(F70&lt;"",ROUNDUP(+F70*(100%+'[1]GENERAL TERMS &amp; CONDITIONS'!$F$6),-1),"")</f>
        <v/>
      </c>
      <c r="I70" s="33" t="str">
        <f>IF(G70&lt;"",ROUNDUP(+G70*(100%+'[1]GENERAL TERMS &amp; CONDITIONS'!$F$6),-1),"")</f>
        <v/>
      </c>
      <c r="J70" s="33"/>
    </row>
    <row r="71" spans="1:10">
      <c r="A71" s="34" t="s">
        <v>5</v>
      </c>
      <c r="B71" s="35" t="s">
        <v>65</v>
      </c>
      <c r="C71" s="36"/>
      <c r="D71" s="38">
        <v>3490</v>
      </c>
      <c r="E71" s="38">
        <f>IF(D71&lt;"",ROUNDUP(+D71*(100%+'[1]GENERAL TERMS &amp; CONDITIONS'!$F$4),-1),"")</f>
        <v>3530</v>
      </c>
      <c r="F71" s="38">
        <f>IF(E71&lt;"",ROUNDUP(+E71*(100%+'[1]GENERAL TERMS &amp; CONDITIONS'!$F$5),-1),"")</f>
        <v>3630</v>
      </c>
      <c r="G71" s="38">
        <f>IF(F71&lt;"",ROUNDUP(+F71*(100%+'[1]GENERAL TERMS &amp; CONDITIONS'!$F$6),-1),"")</f>
        <v>3740</v>
      </c>
      <c r="H71" s="38">
        <f>IF(G71&lt;"",ROUNDUP(+G71*(100%+'[1]GENERAL TERMS &amp; CONDITIONS'!$F$7),-1),"")</f>
        <v>3810</v>
      </c>
      <c r="I71" s="38">
        <f>IF(H71&lt;"",ROUNDUP(+H71*(100%+'[1]GENERAL TERMS &amp; CONDITIONS'!$F$8),-1),"")</f>
        <v>3890</v>
      </c>
      <c r="J71" s="38">
        <v>4010</v>
      </c>
    </row>
    <row r="72" spans="1:10">
      <c r="A72" s="30"/>
      <c r="B72" s="31" t="s">
        <v>66</v>
      </c>
      <c r="C72" s="32"/>
      <c r="D72" s="33"/>
      <c r="E72" s="33" t="str">
        <f>IF(D72&lt;"",ROUNDUP(+D72*(100%+'[1]GENERAL TERMS &amp; CONDITIONS'!$F$4),-1),"")</f>
        <v/>
      </c>
      <c r="F72" s="33" t="str">
        <f>IF(E72&lt;"",ROUNDUP(+E72*(100%+'[1]GENERAL TERMS &amp; CONDITIONS'!$F$5),-1),"")</f>
        <v/>
      </c>
      <c r="G72" s="33" t="str">
        <f>IF(F72&lt;"",ROUNDUP(+F72*(100%+'[1]GENERAL TERMS &amp; CONDITIONS'!$F$6),-1),"")</f>
        <v/>
      </c>
      <c r="H72" s="33" t="str">
        <f>IF(F72&lt;"",ROUNDUP(+F72*(100%+'[1]GENERAL TERMS &amp; CONDITIONS'!$F$6),-1),"")</f>
        <v/>
      </c>
      <c r="I72" s="33" t="str">
        <f>IF(G72&lt;"",ROUNDUP(+G72*(100%+'[1]GENERAL TERMS &amp; CONDITIONS'!$F$6),-1),"")</f>
        <v/>
      </c>
      <c r="J72" s="33"/>
    </row>
    <row r="73" spans="1:10">
      <c r="A73" s="34" t="s">
        <v>5</v>
      </c>
      <c r="B73" s="35" t="s">
        <v>67</v>
      </c>
      <c r="C73" s="36"/>
      <c r="D73" s="37">
        <v>38710</v>
      </c>
      <c r="E73" s="37">
        <f t="shared" ref="E73:E78" si="0">D73</f>
        <v>38710</v>
      </c>
      <c r="F73" s="37">
        <f>IF(E73&lt;"",ROUNDUP(+E73*(100%+'[1]GENERAL TERMS &amp; CONDITIONS'!$F$5),-1),"")</f>
        <v>39790</v>
      </c>
      <c r="G73" s="37">
        <f>IF(F73&lt;"",ROUNDUP(+F73*(100%+'[1]GENERAL TERMS &amp; CONDITIONS'!$F$6),-1),"")</f>
        <v>40990</v>
      </c>
      <c r="H73" s="38">
        <f>IF(G73&lt;"",ROUNDUP(+G73*(100%+'[1]GENERAL TERMS &amp; CONDITIONS'!$F$7),-1),"")</f>
        <v>41710</v>
      </c>
      <c r="I73" s="38">
        <f>'[1]Orange Peel Grapples'!I13</f>
        <v>41350</v>
      </c>
      <c r="J73" s="38">
        <v>45480</v>
      </c>
    </row>
    <row r="74" spans="1:10">
      <c r="A74" s="34" t="s">
        <v>5</v>
      </c>
      <c r="B74" s="35" t="s">
        <v>68</v>
      </c>
      <c r="C74" s="36"/>
      <c r="D74" s="37">
        <v>40770</v>
      </c>
      <c r="E74" s="37">
        <f t="shared" si="0"/>
        <v>40770</v>
      </c>
      <c r="F74" s="37">
        <f>IF(E74&lt;"",ROUNDUP(+E74*(100%+'[1]GENERAL TERMS &amp; CONDITIONS'!$F$5),-1),"")</f>
        <v>41900</v>
      </c>
      <c r="G74" s="37">
        <f>IF(F74&lt;"",ROUNDUP(+F74*(100%+'[1]GENERAL TERMS &amp; CONDITIONS'!$F$6),-1),"")</f>
        <v>43160</v>
      </c>
      <c r="H74" s="38">
        <f>IF(G74&lt;"",ROUNDUP(+G74*(100%+'[1]GENERAL TERMS &amp; CONDITIONS'!$F$7),-1),"")</f>
        <v>43920</v>
      </c>
      <c r="I74" s="38">
        <f>'[1]Orange Peel Grapples'!I14</f>
        <v>43500</v>
      </c>
      <c r="J74" s="38">
        <v>47850</v>
      </c>
    </row>
    <row r="75" spans="1:10">
      <c r="A75" s="34" t="s">
        <v>5</v>
      </c>
      <c r="B75" s="35" t="s">
        <v>69</v>
      </c>
      <c r="C75" s="36"/>
      <c r="D75" s="37">
        <v>41880</v>
      </c>
      <c r="E75" s="37">
        <f t="shared" si="0"/>
        <v>41880</v>
      </c>
      <c r="F75" s="37">
        <f>IF(E75&lt;"",ROUNDUP(+E75*(100%+'[1]GENERAL TERMS &amp; CONDITIONS'!$F$5),-1),"")</f>
        <v>43040</v>
      </c>
      <c r="G75" s="37">
        <f>IF(F75&lt;"",ROUNDUP(+F75*(100%+'[1]GENERAL TERMS &amp; CONDITIONS'!$F$6),-1),"")</f>
        <v>44340</v>
      </c>
      <c r="H75" s="38">
        <f>IF(G75&lt;"",ROUNDUP(+G75*(100%+'[1]GENERAL TERMS &amp; CONDITIONS'!$F$7),-1),"")</f>
        <v>45120</v>
      </c>
      <c r="I75" s="38">
        <f>'[1]Orange Peel Grapples'!I15</f>
        <v>44600</v>
      </c>
      <c r="J75" s="38">
        <v>49060</v>
      </c>
    </row>
    <row r="76" spans="1:10">
      <c r="A76" s="34" t="s">
        <v>5</v>
      </c>
      <c r="B76" s="35" t="s">
        <v>70</v>
      </c>
      <c r="C76" s="36"/>
      <c r="D76" s="37">
        <v>46770</v>
      </c>
      <c r="E76" s="37">
        <f t="shared" si="0"/>
        <v>46770</v>
      </c>
      <c r="F76" s="37">
        <f>IF(E76&lt;"",ROUNDUP(+E76*(100%+'[1]GENERAL TERMS &amp; CONDITIONS'!$F$5),-1),"")</f>
        <v>48070</v>
      </c>
      <c r="G76" s="37">
        <f>IF(F76&lt;"",ROUNDUP(+F76*(100%+'[1]GENERAL TERMS &amp; CONDITIONS'!$F$6),-1),"")</f>
        <v>49520</v>
      </c>
      <c r="H76" s="38">
        <f>IF(G76&lt;"",ROUNDUP(+G76*(100%+'[1]GENERAL TERMS &amp; CONDITIONS'!$F$7),-1),"")</f>
        <v>50390</v>
      </c>
      <c r="I76" s="38">
        <f>'[1]Orange Peel Grapples'!I16</f>
        <v>49800</v>
      </c>
      <c r="J76" s="38">
        <v>54780</v>
      </c>
    </row>
    <row r="77" spans="1:10">
      <c r="A77" s="34" t="s">
        <v>5</v>
      </c>
      <c r="B77" s="35" t="s">
        <v>71</v>
      </c>
      <c r="C77" s="36"/>
      <c r="D77" s="37">
        <v>43830</v>
      </c>
      <c r="E77" s="37">
        <f t="shared" si="0"/>
        <v>43830</v>
      </c>
      <c r="F77" s="37">
        <f>IF(E77&lt;"",ROUNDUP(+E77*(100%+'[1]GENERAL TERMS &amp; CONDITIONS'!$F$5),-1),"")</f>
        <v>45050</v>
      </c>
      <c r="G77" s="37">
        <f>IF(F77&lt;"",ROUNDUP(+F77*(100%+'[1]GENERAL TERMS &amp; CONDITIONS'!$F$6),-1),"")</f>
        <v>46410</v>
      </c>
      <c r="H77" s="38">
        <f>IF(G77&lt;"",ROUNDUP(+G77*(100%+'[1]GENERAL TERMS &amp; CONDITIONS'!$F$7),-1),"")</f>
        <v>47230</v>
      </c>
      <c r="I77" s="38">
        <f>'[1]Orange Peel Grapples'!I26</f>
        <v>46790</v>
      </c>
      <c r="J77" s="38">
        <v>51470</v>
      </c>
    </row>
    <row r="78" spans="1:10">
      <c r="A78" s="34" t="s">
        <v>5</v>
      </c>
      <c r="B78" s="35" t="s">
        <v>72</v>
      </c>
      <c r="C78" s="36"/>
      <c r="D78" s="37">
        <v>45110</v>
      </c>
      <c r="E78" s="37">
        <f t="shared" si="0"/>
        <v>45110</v>
      </c>
      <c r="F78" s="37">
        <f>IF(E78&lt;"",ROUNDUP(+E78*(100%+'[1]GENERAL TERMS &amp; CONDITIONS'!$F$5),-1),"")</f>
        <v>46360</v>
      </c>
      <c r="G78" s="37">
        <f>IF(F78&lt;"",ROUNDUP(+F78*(100%+'[1]GENERAL TERMS &amp; CONDITIONS'!$F$6),-1),"")</f>
        <v>47760</v>
      </c>
      <c r="H78" s="38">
        <f>IF(G78&lt;"",ROUNDUP(+G78*(100%+'[1]GENERAL TERMS &amp; CONDITIONS'!$F$7),-1),"")</f>
        <v>48600</v>
      </c>
      <c r="I78" s="38">
        <f>'[1]Orange Peel Grapples'!I27</f>
        <v>48600</v>
      </c>
      <c r="J78" s="38">
        <v>53460</v>
      </c>
    </row>
    <row r="79" spans="1:10" s="44" customFormat="1">
      <c r="A79" s="70"/>
      <c r="B79" s="39" t="s">
        <v>73</v>
      </c>
      <c r="C79" s="71"/>
      <c r="D79" s="39"/>
      <c r="E79" s="72" t="str">
        <f>IF(D79&lt;"",ROUNDUP(+D79*(100%+'[1]GENERAL TERMS &amp; CONDITIONS'!$F$4),-1),"")</f>
        <v/>
      </c>
      <c r="F79" s="72" t="str">
        <f>IF(E79&lt;"",ROUNDUP(+E79*(100%+'[1]GENERAL TERMS &amp; CONDITIONS'!$F$5),-1),"")</f>
        <v/>
      </c>
      <c r="G79" s="72" t="str">
        <f>IF(F79&lt;"",ROUNDUP(+F79*(100%+'[1]GENERAL TERMS &amp; CONDITIONS'!$F$6),-1),"")</f>
        <v/>
      </c>
      <c r="H79" s="72" t="str">
        <f>IF(F79&lt;"",ROUNDUP(+F79*(100%+'[1]GENERAL TERMS &amp; CONDITIONS'!$F$6),-1),"")</f>
        <v/>
      </c>
      <c r="I79" s="72" t="str">
        <f>IF(G79&lt;"",ROUNDUP(+G79*(100%+'[1]GENERAL TERMS &amp; CONDITIONS'!$F$6),-1),"")</f>
        <v/>
      </c>
      <c r="J79" s="72"/>
    </row>
    <row r="80" spans="1:10" s="77" customFormat="1">
      <c r="A80" s="73" t="s">
        <v>5</v>
      </c>
      <c r="B80" s="74" t="s">
        <v>74</v>
      </c>
      <c r="C80" s="75"/>
      <c r="D80" s="76">
        <v>6770</v>
      </c>
      <c r="E80" s="76">
        <f>IF(D80&lt;"",ROUNDUP(+D80*(100%+'[1]GENERAL TERMS &amp; CONDITIONS'!$F$4),-1),"")</f>
        <v>6840</v>
      </c>
      <c r="F80" s="76">
        <f>IF(E80&lt;"",ROUNDUP(+E80*(100%+'[1]GENERAL TERMS &amp; CONDITIONS'!$F$5),-1),"")</f>
        <v>7030</v>
      </c>
      <c r="G80" s="76">
        <f>IF(F80&lt;"",ROUNDUP(+F80*(100%+'[1]GENERAL TERMS &amp; CONDITIONS'!$F$6),-1),"")</f>
        <v>7250</v>
      </c>
      <c r="H80" s="76">
        <f>IF(G80&lt;"",ROUNDUP(+G80*(100%+'[1]GENERAL TERMS &amp; CONDITIONS'!$F$7),-1),"")</f>
        <v>7380</v>
      </c>
      <c r="I80" s="76">
        <f>IF(H80&lt;"",ROUNDUP(+H80*(100%+'[1]GENERAL TERMS &amp; CONDITIONS'!$F$8),-1),"")</f>
        <v>7530</v>
      </c>
      <c r="J80" s="76">
        <v>7760</v>
      </c>
    </row>
    <row r="81" spans="1:10" s="77" customFormat="1">
      <c r="A81" s="73" t="s">
        <v>5</v>
      </c>
      <c r="B81" s="74" t="s">
        <v>75</v>
      </c>
      <c r="C81" s="75"/>
      <c r="D81" s="76">
        <v>31500</v>
      </c>
      <c r="E81" s="76">
        <f>IF(D81&lt;"",ROUNDUP(+D81*(100%+'[1]GENERAL TERMS &amp; CONDITIONS'!$F$4),-1),"")</f>
        <v>31820</v>
      </c>
      <c r="F81" s="76">
        <f>IF(E81&lt;"",ROUNDUP(+E81*(100%+'[1]GENERAL TERMS &amp; CONDITIONS'!$F$5),-1),"")</f>
        <v>32710</v>
      </c>
      <c r="G81" s="76">
        <f>IF(F81&lt;"",ROUNDUP(+F81*(100%+'[1]GENERAL TERMS &amp; CONDITIONS'!$F$6),-1),"")</f>
        <v>33700</v>
      </c>
      <c r="H81" s="76">
        <f>IF(G81&lt;"",ROUNDUP(+G81*(100%+'[1]GENERAL TERMS &amp; CONDITIONS'!$F$7),-1),"")</f>
        <v>34290</v>
      </c>
      <c r="I81" s="76">
        <f>IF(H81&lt;"",ROUNDUP(+H81*(100%+'[1]GENERAL TERMS &amp; CONDITIONS'!$F$8),-1),"")</f>
        <v>34980</v>
      </c>
      <c r="J81" s="76">
        <v>36030</v>
      </c>
    </row>
    <row r="82" spans="1:10" s="24" customFormat="1">
      <c r="A82" s="78"/>
      <c r="B82" s="31" t="s">
        <v>7</v>
      </c>
      <c r="C82" s="32"/>
      <c r="D82" s="33"/>
      <c r="E82" s="33" t="str">
        <f>IF(D82&lt;"",ROUNDUP(+D82*(100%+'[1]GENERAL TERMS &amp; CONDITIONS'!$F$4),-1),"")</f>
        <v/>
      </c>
      <c r="F82" s="33" t="str">
        <f>IF(E82&lt;"",ROUNDUP(+E82*(100%+'[1]GENERAL TERMS &amp; CONDITIONS'!$F$5),-1),"")</f>
        <v/>
      </c>
      <c r="G82" s="33" t="str">
        <f>IF(F82&lt;"",ROUNDUP(+F82*(100%+'[1]GENERAL TERMS &amp; CONDITIONS'!$F$6),-1),"")</f>
        <v/>
      </c>
      <c r="H82" s="33" t="str">
        <f>IF(F82&lt;"",ROUNDUP(+F82*(100%+'[1]GENERAL TERMS &amp; CONDITIONS'!$F$6),-1),"")</f>
        <v/>
      </c>
      <c r="I82" s="33" t="str">
        <f>IF(G82&lt;"",ROUNDUP(+G82*(100%+'[1]GENERAL TERMS &amp; CONDITIONS'!$F$6),-1),"")</f>
        <v/>
      </c>
      <c r="J82" s="33"/>
    </row>
    <row r="83" spans="1:10" s="24" customFormat="1">
      <c r="A83" s="34" t="s">
        <v>5</v>
      </c>
      <c r="B83" s="35" t="s">
        <v>76</v>
      </c>
      <c r="C83" s="36"/>
      <c r="D83" s="38">
        <v>1980</v>
      </c>
      <c r="E83" s="38">
        <f>IF(D83&lt;"",ROUNDUP(+D83*(100%+'[1]GENERAL TERMS &amp; CONDITIONS'!$F$4),-1),"")</f>
        <v>2000</v>
      </c>
      <c r="F83" s="38">
        <f>IF(E83&lt;"",ROUNDUP(+E83*(100%+'[1]GENERAL TERMS &amp; CONDITIONS'!$F$5),-1),"")</f>
        <v>2060</v>
      </c>
      <c r="G83" s="38">
        <f>IF(F83&lt;"",ROUNDUP(+F83*(100%+'[1]GENERAL TERMS &amp; CONDITIONS'!$F$6),-1),"")</f>
        <v>2130</v>
      </c>
      <c r="H83" s="38">
        <f>IF(G83&lt;"",ROUNDUP(+G83*(100%+'[1]GENERAL TERMS &amp; CONDITIONS'!$F$7),-1),"")</f>
        <v>2170</v>
      </c>
      <c r="I83" s="38">
        <f>IF(H83&lt;"",ROUNDUP(+H83*(100%+'[1]GENERAL TERMS &amp; CONDITIONS'!$F$8),-1),"")</f>
        <v>2220</v>
      </c>
      <c r="J83" s="38">
        <v>2290</v>
      </c>
    </row>
    <row r="84" spans="1:10" s="47" customFormat="1">
      <c r="A84" s="79" t="s">
        <v>5</v>
      </c>
      <c r="B84" s="80" t="s">
        <v>77</v>
      </c>
      <c r="C84" s="81" t="s">
        <v>78</v>
      </c>
      <c r="D84" s="46">
        <v>-23090</v>
      </c>
      <c r="E84" s="46">
        <f>D84</f>
        <v>-23090</v>
      </c>
      <c r="F84" s="46">
        <f>E84</f>
        <v>-23090</v>
      </c>
      <c r="G84" s="46">
        <f>F84</f>
        <v>-23090</v>
      </c>
      <c r="H84" s="46">
        <f>F84</f>
        <v>-23090</v>
      </c>
      <c r="I84" s="46">
        <f>G84</f>
        <v>-23090</v>
      </c>
      <c r="J84" s="46">
        <v>-23090</v>
      </c>
    </row>
    <row r="85" spans="1:10">
      <c r="A85" s="30"/>
      <c r="B85" s="31" t="s">
        <v>13</v>
      </c>
      <c r="C85" s="32"/>
      <c r="D85" s="33"/>
      <c r="E85" s="33" t="str">
        <f>IF(D85&lt;"",ROUNDUP(+D85*(100%+'[1]GENERAL TERMS &amp; CONDITIONS'!$F$4),-1),"")</f>
        <v/>
      </c>
      <c r="F85" s="33" t="str">
        <f>IF(E85&lt;"",ROUNDUP(+E85*(100%+'[1]GENERAL TERMS &amp; CONDITIONS'!$F$5),-1),"")</f>
        <v/>
      </c>
      <c r="G85" s="33" t="str">
        <f>IF(F85&lt;"",ROUNDUP(+F85*(100%+'[1]GENERAL TERMS &amp; CONDITIONS'!$F$6),-1),"")</f>
        <v/>
      </c>
      <c r="H85" s="33" t="str">
        <f>IF(F85&lt;"",ROUNDUP(+F85*(100%+'[1]GENERAL TERMS &amp; CONDITIONS'!$F$6),-1),"")</f>
        <v/>
      </c>
      <c r="I85" s="33" t="str">
        <f>IF(G85&lt;"",ROUNDUP(+G85*(100%+'[1]GENERAL TERMS &amp; CONDITIONS'!$F$6),-1),"")</f>
        <v/>
      </c>
      <c r="J85" s="33"/>
    </row>
    <row r="86" spans="1:10">
      <c r="A86" s="34" t="s">
        <v>5</v>
      </c>
      <c r="B86" s="41" t="s">
        <v>79</v>
      </c>
      <c r="C86" s="36"/>
      <c r="D86" s="38">
        <v>7210</v>
      </c>
      <c r="E86" s="38">
        <f>IF(D86&lt;"",ROUNDUP(+D86*(100%+'[1]GENERAL TERMS &amp; CONDITIONS'!$F$4),-1),"")</f>
        <v>7290</v>
      </c>
      <c r="F86" s="38">
        <f>IF(E86&lt;"",ROUNDUP(+E86*(100%+'[1]GENERAL TERMS &amp; CONDITIONS'!$F$5),-1),"")</f>
        <v>7500</v>
      </c>
      <c r="G86" s="38">
        <f>IF(F86&lt;"",ROUNDUP(+F86*(100%+'[1]GENERAL TERMS &amp; CONDITIONS'!$F$6),-1),"")</f>
        <v>7730</v>
      </c>
      <c r="H86" s="38">
        <f>IF(G86&lt;"",ROUNDUP(+G86*(100%+'[1]GENERAL TERMS &amp; CONDITIONS'!$F$7),-1),"")</f>
        <v>7870</v>
      </c>
      <c r="I86" s="38">
        <f>IF(H86&lt;"",ROUNDUP(+H86*(100%+'[1]GENERAL TERMS &amp; CONDITIONS'!$F$8),-1),"")</f>
        <v>8030</v>
      </c>
      <c r="J86" s="38">
        <v>8280</v>
      </c>
    </row>
    <row r="87" spans="1:10" s="82" customFormat="1">
      <c r="A87" s="79" t="s">
        <v>5</v>
      </c>
      <c r="B87" s="74" t="s">
        <v>80</v>
      </c>
      <c r="C87" s="45"/>
      <c r="D87" s="76">
        <v>9535</v>
      </c>
      <c r="E87" s="76">
        <f>IF(D87&lt;"",ROUNDUP(+D87*(100%+'[1]GENERAL TERMS &amp; CONDITIONS'!$F$4),-1),"")</f>
        <v>9640</v>
      </c>
      <c r="F87" s="76">
        <f>IF(E87&lt;"",ROUNDUP(+E87*(100%+'[1]GENERAL TERMS &amp; CONDITIONS'!$F$5),-1),"")</f>
        <v>9910</v>
      </c>
      <c r="G87" s="76">
        <f>IF(F87&lt;"",ROUNDUP(+F87*(100%+'[1]GENERAL TERMS &amp; CONDITIONS'!$F$6),-1),"")</f>
        <v>10210</v>
      </c>
      <c r="H87" s="76">
        <f>IF(G87&lt;"",ROUNDUP(+G87*(100%+'[1]GENERAL TERMS &amp; CONDITIONS'!$F$7),-1),"")</f>
        <v>10390</v>
      </c>
      <c r="I87" s="76">
        <f>IF(H87&lt;"",ROUNDUP(+H87*(100%+'[1]GENERAL TERMS &amp; CONDITIONS'!$F$8),-1),"")</f>
        <v>10600</v>
      </c>
      <c r="J87" s="76">
        <v>10920</v>
      </c>
    </row>
    <row r="88" spans="1:10" s="82" customFormat="1">
      <c r="A88" s="79" t="s">
        <v>5</v>
      </c>
      <c r="B88" s="80" t="s">
        <v>81</v>
      </c>
      <c r="C88" s="45"/>
      <c r="D88" s="76"/>
      <c r="E88" s="76" t="s">
        <v>82</v>
      </c>
      <c r="F88" s="76" t="str">
        <f>IF(E88&lt;"",ROUNDUP(+E88*(100%+'[1]GENERAL TERMS &amp; CONDITIONS'!$F$5),-1),"")</f>
        <v/>
      </c>
      <c r="G88" s="76" t="s">
        <v>83</v>
      </c>
      <c r="H88" s="76" t="s">
        <v>83</v>
      </c>
      <c r="I88" s="76" t="s">
        <v>83</v>
      </c>
      <c r="J88" s="76" t="s">
        <v>83</v>
      </c>
    </row>
    <row r="89" spans="1:10" s="24" customFormat="1">
      <c r="A89" s="30"/>
      <c r="B89" s="31" t="s">
        <v>26</v>
      </c>
      <c r="C89" s="32"/>
      <c r="D89" s="83"/>
      <c r="E89" s="83" t="str">
        <f>IF(D89&lt;"",ROUNDUP(+D89*(100%+'[1]GENERAL TERMS &amp; CONDITIONS'!$F$4),-1),"")</f>
        <v/>
      </c>
      <c r="F89" s="83" t="str">
        <f>IF(E89&lt;"",ROUNDUP(+E89*(100%+'[1]GENERAL TERMS &amp; CONDITIONS'!$F$5),-1),"")</f>
        <v/>
      </c>
      <c r="G89" s="83" t="str">
        <f>IF(F89&lt;"",ROUNDUP(+F89*(100%+'[1]GENERAL TERMS &amp; CONDITIONS'!$F$6),-1),"")</f>
        <v/>
      </c>
      <c r="H89" s="83" t="str">
        <f>IF(F89&lt;"",ROUNDUP(+F89*(100%+'[1]GENERAL TERMS &amp; CONDITIONS'!$F$6),-1),"")</f>
        <v/>
      </c>
      <c r="I89" s="83" t="str">
        <f>IF(G89&lt;"",ROUNDUP(+G89*(100%+'[1]GENERAL TERMS &amp; CONDITIONS'!$F$6),-1),"")</f>
        <v/>
      </c>
      <c r="J89" s="83"/>
    </row>
    <row r="90" spans="1:10" s="82" customFormat="1">
      <c r="A90" s="79" t="s">
        <v>5</v>
      </c>
      <c r="B90" s="80" t="s">
        <v>84</v>
      </c>
      <c r="C90" s="81"/>
      <c r="D90" s="76">
        <v>27040</v>
      </c>
      <c r="E90" s="76">
        <f>IF(D90&lt;"",ROUNDUP(+D90*(100%+'[1]GENERAL TERMS &amp; CONDITIONS'!$F$4),-1),"")</f>
        <v>27320</v>
      </c>
      <c r="F90" s="76">
        <f>IF(E90&lt;"",ROUNDUP(+E90*(100%+'[1]GENERAL TERMS &amp; CONDITIONS'!$F$5),-1),"")</f>
        <v>28080</v>
      </c>
      <c r="G90" s="76">
        <f>IF(F90&lt;"",ROUNDUP(+F90*(100%+'[1]GENERAL TERMS &amp; CONDITIONS'!$F$6),-1),"")</f>
        <v>28930</v>
      </c>
      <c r="H90" s="76">
        <f>IF(G90&lt;"",ROUNDUP(+G90*(100%+'[1]GENERAL TERMS &amp; CONDITIONS'!$F$7),-1),"")</f>
        <v>29440</v>
      </c>
      <c r="I90" s="76">
        <f>IF(H90&lt;"",ROUNDUP(+H90*(100%+'[1]GENERAL TERMS &amp; CONDITIONS'!$F$8),-1),"")</f>
        <v>30030</v>
      </c>
      <c r="J90" s="76">
        <v>30940</v>
      </c>
    </row>
    <row r="91" spans="1:10" s="82" customFormat="1">
      <c r="A91" s="79" t="s">
        <v>5</v>
      </c>
      <c r="B91" s="80" t="s">
        <v>85</v>
      </c>
      <c r="C91" s="81"/>
      <c r="D91" s="76"/>
      <c r="E91" s="76" t="s">
        <v>82</v>
      </c>
      <c r="F91" s="76">
        <v>49230</v>
      </c>
      <c r="G91" s="76">
        <f>IF(F91&lt;"",ROUNDUP(+F91*(100%+'[1]GENERAL TERMS &amp; CONDITIONS'!$F$6),-1),"")</f>
        <v>50710</v>
      </c>
      <c r="H91" s="76">
        <f>IF(G91&lt;"",ROUNDUP(+G91*(100%+'[1]GENERAL TERMS &amp; CONDITIONS'!$F$7),-1),"")</f>
        <v>51600</v>
      </c>
      <c r="I91" s="76">
        <f>IF(H91&lt;"",ROUNDUP(+H91*(100%+'[1]GENERAL TERMS &amp; CONDITIONS'!$F$8),-1),"")</f>
        <v>52640</v>
      </c>
      <c r="J91" s="76">
        <v>54220</v>
      </c>
    </row>
    <row r="92" spans="1:10" s="85" customFormat="1">
      <c r="A92" s="79" t="s">
        <v>5</v>
      </c>
      <c r="B92" s="80" t="s">
        <v>86</v>
      </c>
      <c r="C92" s="81" t="s">
        <v>78</v>
      </c>
      <c r="D92" s="84"/>
      <c r="E92" s="76"/>
      <c r="F92" s="84"/>
      <c r="G92" s="76">
        <v>-4600</v>
      </c>
      <c r="H92" s="76">
        <v>-4600</v>
      </c>
      <c r="I92" s="76">
        <v>-4600</v>
      </c>
      <c r="J92" s="76">
        <v>-4600</v>
      </c>
    </row>
    <row r="93" spans="1:10" s="82" customFormat="1">
      <c r="A93" s="79" t="s">
        <v>5</v>
      </c>
      <c r="B93" s="80" t="s">
        <v>87</v>
      </c>
      <c r="C93" s="81"/>
      <c r="D93" s="76">
        <v>9350</v>
      </c>
      <c r="E93" s="76">
        <f>IF(D93&lt;"",ROUNDUP(+D93*(100%+'[1]GENERAL TERMS &amp; CONDITIONS'!$F$4),-1),"")</f>
        <v>9450</v>
      </c>
      <c r="F93" s="76">
        <f>IF(E93&lt;"",ROUNDUP(+E93*(100%+'[1]GENERAL TERMS &amp; CONDITIONS'!$F$5),-1),"")</f>
        <v>9720</v>
      </c>
      <c r="G93" s="76">
        <f>IF(F93&lt;"",ROUNDUP(+F93*(100%+'[1]GENERAL TERMS &amp; CONDITIONS'!$F$6),-1),"")</f>
        <v>10020</v>
      </c>
      <c r="H93" s="76">
        <f>IF(G93&lt;"",ROUNDUP(+G93*(100%+'[1]GENERAL TERMS &amp; CONDITIONS'!$F$7),-1),"")</f>
        <v>10200</v>
      </c>
      <c r="I93" s="76">
        <f>IF(H93&lt;"",ROUNDUP(+H93*(100%+'[1]GENERAL TERMS &amp; CONDITIONS'!$F$8),-1),"")</f>
        <v>10410</v>
      </c>
      <c r="J93" s="76">
        <v>10730</v>
      </c>
    </row>
    <row r="94" spans="1:10" s="82" customFormat="1">
      <c r="A94" s="73" t="s">
        <v>5</v>
      </c>
      <c r="B94" s="74" t="s">
        <v>88</v>
      </c>
      <c r="C94" s="86"/>
      <c r="D94" s="84">
        <v>-14500</v>
      </c>
      <c r="E94" s="76">
        <f>D94</f>
        <v>-14500</v>
      </c>
      <c r="F94" s="76">
        <v>-14500</v>
      </c>
      <c r="G94" s="76">
        <f>E94</f>
        <v>-14500</v>
      </c>
      <c r="H94" s="76">
        <f>E94</f>
        <v>-14500</v>
      </c>
      <c r="I94" s="76">
        <v>10850</v>
      </c>
      <c r="J94" s="76">
        <v>11180</v>
      </c>
    </row>
    <row r="95" spans="1:10" s="82" customFormat="1">
      <c r="A95" s="73" t="s">
        <v>5</v>
      </c>
      <c r="B95" s="74" t="s">
        <v>89</v>
      </c>
      <c r="C95" s="86"/>
      <c r="D95" s="84"/>
      <c r="E95" s="76"/>
      <c r="F95" s="76"/>
      <c r="G95" s="76"/>
      <c r="H95" s="76"/>
      <c r="I95" s="76">
        <v>17050</v>
      </c>
      <c r="J95" s="76">
        <v>17570</v>
      </c>
    </row>
    <row r="96" spans="1:10">
      <c r="A96" s="34" t="s">
        <v>5</v>
      </c>
      <c r="B96" s="35" t="s">
        <v>90</v>
      </c>
      <c r="C96" s="36"/>
      <c r="D96" s="38">
        <v>2710</v>
      </c>
      <c r="E96" s="38">
        <f>IF(D96&lt;"",ROUNDUP(+D96*(100%+'[1]GENERAL TERMS &amp; CONDITIONS'!$F$4),-1),"")</f>
        <v>2740</v>
      </c>
      <c r="F96" s="38">
        <f>IF(E96&lt;"",ROUNDUP(+E96*(100%+'[1]GENERAL TERMS &amp; CONDITIONS'!$F$5),-1),"")</f>
        <v>2820</v>
      </c>
      <c r="G96" s="38">
        <f>IF(F96&lt;"",ROUNDUP(+F96*(100%+'[1]GENERAL TERMS &amp; CONDITIONS'!$F$6),-1),"")</f>
        <v>2910</v>
      </c>
      <c r="H96" s="38">
        <f>IF(G96&lt;"",ROUNDUP(+G96*(100%+'[1]GENERAL TERMS &amp; CONDITIONS'!$F$7),-1),"")</f>
        <v>2970</v>
      </c>
      <c r="I96" s="38">
        <f>IF(H96&lt;"",ROUNDUP(+H96*(100%+'[1]GENERAL TERMS &amp; CONDITIONS'!$F$8),-1),"")</f>
        <v>3030</v>
      </c>
      <c r="J96" s="38">
        <v>3130</v>
      </c>
    </row>
    <row r="97" spans="1:220">
      <c r="A97" s="34" t="s">
        <v>5</v>
      </c>
      <c r="B97" s="35" t="s">
        <v>91</v>
      </c>
      <c r="C97" s="36"/>
      <c r="D97" s="38">
        <v>1130</v>
      </c>
      <c r="E97" s="38">
        <f>IF(D97&lt;"",ROUNDUP(+D97*(100%+'[1]GENERAL TERMS &amp; CONDITIONS'!$F$4),-1),"")</f>
        <v>1150</v>
      </c>
      <c r="F97" s="38">
        <f>IF(E97&lt;"",ROUNDUP(+E97*(100%+'[1]GENERAL TERMS &amp; CONDITIONS'!$F$5),-1),"")</f>
        <v>1190</v>
      </c>
      <c r="G97" s="38">
        <f>IF(F97&lt;"",ROUNDUP(+F97*(100%+'[1]GENERAL TERMS &amp; CONDITIONS'!$F$6),-1),"")</f>
        <v>1230</v>
      </c>
      <c r="H97" s="38">
        <f>IF(G97&lt;"",ROUNDUP(+G97*(100%+'[1]GENERAL TERMS &amp; CONDITIONS'!$F$7),-1),"")</f>
        <v>1260</v>
      </c>
      <c r="I97" s="38">
        <f>IF(H97&lt;"",ROUNDUP(+H97*(100%+'[1]GENERAL TERMS &amp; CONDITIONS'!$F$8),-1),"")</f>
        <v>1290</v>
      </c>
      <c r="J97" s="38">
        <v>1330</v>
      </c>
      <c r="K97" s="35"/>
      <c r="L97" s="87"/>
      <c r="M97" s="48"/>
      <c r="N97" s="35"/>
      <c r="O97" s="35"/>
      <c r="P97" s="87"/>
      <c r="Q97" s="48"/>
      <c r="R97" s="35"/>
      <c r="S97" s="35"/>
      <c r="T97" s="87"/>
      <c r="U97" s="48"/>
      <c r="V97" s="35"/>
      <c r="W97" s="35"/>
      <c r="X97" s="87"/>
      <c r="Y97" s="48"/>
      <c r="Z97" s="35"/>
      <c r="AA97" s="35"/>
      <c r="AB97" s="87"/>
      <c r="AC97" s="48"/>
      <c r="AD97" s="35"/>
      <c r="AE97" s="35"/>
      <c r="AF97" s="87"/>
      <c r="AG97" s="48"/>
      <c r="AH97" s="35"/>
      <c r="AI97" s="35"/>
      <c r="AJ97" s="87"/>
      <c r="AK97" s="48"/>
      <c r="AL97" s="35"/>
      <c r="AM97" s="35"/>
      <c r="AN97" s="87"/>
      <c r="AO97" s="48"/>
      <c r="AP97" s="35"/>
      <c r="AQ97" s="35"/>
      <c r="AR97" s="87"/>
      <c r="AS97" s="48"/>
      <c r="AT97" s="35"/>
      <c r="AU97" s="35"/>
      <c r="AV97" s="87"/>
      <c r="AW97" s="48"/>
      <c r="AX97" s="35"/>
      <c r="AY97" s="35"/>
      <c r="AZ97" s="87"/>
      <c r="BA97" s="48"/>
      <c r="BB97" s="35"/>
      <c r="BC97" s="35"/>
      <c r="BD97" s="87"/>
      <c r="BE97" s="48"/>
      <c r="BF97" s="35"/>
      <c r="BG97" s="35"/>
      <c r="BH97" s="87"/>
      <c r="BI97" s="48"/>
      <c r="BJ97" s="35"/>
      <c r="BK97" s="35"/>
      <c r="BL97" s="87"/>
      <c r="BM97" s="48"/>
      <c r="BN97" s="35"/>
      <c r="BO97" s="35"/>
      <c r="BP97" s="87"/>
      <c r="BQ97" s="48"/>
      <c r="BR97" s="35"/>
      <c r="BS97" s="35"/>
      <c r="BT97" s="87"/>
      <c r="BU97" s="48"/>
      <c r="BV97" s="35"/>
      <c r="BW97" s="35"/>
      <c r="BX97" s="87"/>
      <c r="BY97" s="48"/>
      <c r="BZ97" s="35"/>
      <c r="CA97" s="35"/>
      <c r="CB97" s="87"/>
      <c r="CC97" s="48"/>
      <c r="CD97" s="35"/>
      <c r="CE97" s="35"/>
      <c r="CF97" s="87"/>
      <c r="CG97" s="48"/>
      <c r="CH97" s="35"/>
      <c r="CI97" s="35"/>
      <c r="CJ97" s="87"/>
      <c r="CK97" s="48"/>
      <c r="CL97" s="35"/>
      <c r="CM97" s="35"/>
      <c r="CN97" s="87"/>
      <c r="CO97" s="48"/>
      <c r="CP97" s="35"/>
      <c r="CQ97" s="35"/>
      <c r="CR97" s="87"/>
      <c r="CS97" s="48"/>
      <c r="CT97" s="35"/>
      <c r="CU97" s="35"/>
      <c r="CV97" s="87"/>
      <c r="CW97" s="48"/>
      <c r="CX97" s="35"/>
      <c r="CY97" s="35"/>
      <c r="CZ97" s="87"/>
      <c r="DA97" s="48"/>
      <c r="DB97" s="35"/>
      <c r="DC97" s="35"/>
      <c r="DD97" s="87"/>
      <c r="DE97" s="48"/>
      <c r="DF97" s="35"/>
      <c r="DG97" s="35"/>
      <c r="DH97" s="87"/>
      <c r="DI97" s="48"/>
      <c r="DJ97" s="35"/>
      <c r="DK97" s="35"/>
      <c r="DL97" s="87"/>
      <c r="DM97" s="48"/>
      <c r="DN97" s="35"/>
      <c r="DO97" s="35"/>
      <c r="DP97" s="87"/>
      <c r="DQ97" s="48"/>
      <c r="DR97" s="35"/>
      <c r="DS97" s="35"/>
      <c r="DT97" s="87"/>
      <c r="DU97" s="48"/>
      <c r="DV97" s="35"/>
      <c r="DW97" s="35"/>
      <c r="DX97" s="87"/>
      <c r="DY97" s="48"/>
      <c r="DZ97" s="35"/>
      <c r="EA97" s="35"/>
      <c r="EB97" s="87"/>
      <c r="EC97" s="48"/>
      <c r="ED97" s="35"/>
      <c r="EE97" s="35"/>
      <c r="EF97" s="87"/>
      <c r="EG97" s="48"/>
      <c r="EH97" s="35"/>
      <c r="EI97" s="35"/>
      <c r="EJ97" s="87"/>
      <c r="EK97" s="48"/>
      <c r="EL97" s="35"/>
      <c r="EM97" s="35"/>
      <c r="EN97" s="87"/>
      <c r="EO97" s="48"/>
      <c r="EP97" s="35"/>
      <c r="EQ97" s="35"/>
      <c r="ER97" s="87"/>
      <c r="ES97" s="48"/>
      <c r="ET97" s="35"/>
      <c r="EU97" s="35"/>
      <c r="EV97" s="87"/>
      <c r="EW97" s="48"/>
      <c r="EX97" s="35"/>
      <c r="EY97" s="35"/>
      <c r="EZ97" s="87"/>
      <c r="FA97" s="48"/>
      <c r="FB97" s="35"/>
      <c r="FC97" s="35"/>
      <c r="FD97" s="87"/>
      <c r="FE97" s="48"/>
      <c r="FF97" s="35"/>
      <c r="FG97" s="35"/>
      <c r="FH97" s="87"/>
      <c r="FI97" s="48"/>
      <c r="FJ97" s="35"/>
      <c r="FK97" s="35"/>
      <c r="FL97" s="87"/>
      <c r="FM97" s="48"/>
      <c r="FN97" s="35"/>
      <c r="FO97" s="35"/>
      <c r="FP97" s="87"/>
      <c r="FQ97" s="48"/>
      <c r="FR97" s="35"/>
      <c r="FS97" s="35"/>
      <c r="FT97" s="87"/>
      <c r="FU97" s="48"/>
      <c r="FV97" s="35"/>
      <c r="FW97" s="35"/>
      <c r="FX97" s="87"/>
      <c r="FY97" s="48"/>
      <c r="FZ97" s="35"/>
      <c r="GA97" s="35"/>
      <c r="GB97" s="87"/>
      <c r="GC97" s="48"/>
      <c r="GD97" s="35"/>
      <c r="GE97" s="35"/>
      <c r="GF97" s="87"/>
      <c r="GG97" s="48"/>
      <c r="GH97" s="35"/>
      <c r="GI97" s="35"/>
      <c r="GJ97" s="87"/>
      <c r="GK97" s="48"/>
      <c r="GL97" s="35"/>
      <c r="GM97" s="35"/>
      <c r="GN97" s="87"/>
      <c r="GO97" s="48"/>
      <c r="GP97" s="35"/>
      <c r="GQ97" s="35"/>
      <c r="GR97" s="87"/>
      <c r="GS97" s="48"/>
      <c r="GT97" s="35"/>
      <c r="GU97" s="35"/>
      <c r="GV97" s="87"/>
      <c r="GW97" s="48"/>
      <c r="GX97" s="35"/>
      <c r="GY97" s="35"/>
      <c r="GZ97" s="87"/>
      <c r="HA97" s="48"/>
      <c r="HB97" s="35"/>
      <c r="HC97" s="35"/>
      <c r="HD97" s="87"/>
      <c r="HE97" s="48"/>
      <c r="HF97" s="35"/>
      <c r="HG97" s="35"/>
      <c r="HH97" s="87"/>
      <c r="HI97" s="48"/>
      <c r="HJ97" s="35"/>
      <c r="HK97" s="35"/>
      <c r="HL97" s="87"/>
    </row>
    <row r="98" spans="1:220">
      <c r="A98" s="40" t="s">
        <v>5</v>
      </c>
      <c r="B98" s="41" t="s">
        <v>92</v>
      </c>
      <c r="C98" s="88"/>
      <c r="D98" s="66"/>
      <c r="E98" s="38"/>
      <c r="F98" s="38">
        <v>790</v>
      </c>
      <c r="G98" s="38">
        <f>IF(F98&lt;"",ROUNDUP(+F98*(100%+'[1]GENERAL TERMS &amp; CONDITIONS'!$F$6),-1),"")</f>
        <v>820</v>
      </c>
      <c r="H98" s="38">
        <f>IF(G98&lt;"",ROUNDUP(+G98*(100%+'[1]GENERAL TERMS &amp; CONDITIONS'!$F$7),-1),"")</f>
        <v>840</v>
      </c>
      <c r="I98" s="38">
        <f>IF(H98&lt;"",ROUNDUP(+H98*(100%+'[1]GENERAL TERMS &amp; CONDITIONS'!$F$8),-1),"")</f>
        <v>860</v>
      </c>
      <c r="J98" s="38">
        <v>890</v>
      </c>
      <c r="K98" s="35"/>
      <c r="L98" s="87"/>
      <c r="M98" s="48"/>
      <c r="N98" s="35"/>
      <c r="O98" s="35"/>
      <c r="P98" s="87"/>
      <c r="Q98" s="48"/>
      <c r="R98" s="35"/>
      <c r="S98" s="35"/>
      <c r="T98" s="87"/>
      <c r="U98" s="48"/>
      <c r="V98" s="35"/>
      <c r="W98" s="35"/>
      <c r="X98" s="87"/>
      <c r="Y98" s="48"/>
      <c r="Z98" s="35"/>
      <c r="AA98" s="35"/>
      <c r="AB98" s="87"/>
      <c r="AC98" s="48"/>
      <c r="AD98" s="35"/>
      <c r="AE98" s="35"/>
      <c r="AF98" s="87"/>
      <c r="AG98" s="48"/>
      <c r="AH98" s="35"/>
      <c r="AI98" s="35"/>
      <c r="AJ98" s="87"/>
      <c r="AK98" s="48"/>
      <c r="AL98" s="35"/>
      <c r="AM98" s="35"/>
      <c r="AN98" s="87"/>
      <c r="AO98" s="48"/>
      <c r="AP98" s="35"/>
      <c r="AQ98" s="35"/>
      <c r="AR98" s="87"/>
      <c r="AS98" s="48"/>
      <c r="AT98" s="35"/>
      <c r="AU98" s="35"/>
      <c r="AV98" s="87"/>
      <c r="AW98" s="48"/>
      <c r="AX98" s="35"/>
      <c r="AY98" s="35"/>
      <c r="AZ98" s="87"/>
      <c r="BA98" s="48"/>
      <c r="BB98" s="35"/>
      <c r="BC98" s="35"/>
      <c r="BD98" s="87"/>
      <c r="BE98" s="48"/>
      <c r="BF98" s="35"/>
      <c r="BG98" s="35"/>
      <c r="BH98" s="87"/>
      <c r="BI98" s="48"/>
      <c r="BJ98" s="35"/>
      <c r="BK98" s="35"/>
      <c r="BL98" s="87"/>
      <c r="BM98" s="48"/>
      <c r="BN98" s="35"/>
      <c r="BO98" s="35"/>
      <c r="BP98" s="87"/>
      <c r="BQ98" s="48"/>
      <c r="BR98" s="35"/>
      <c r="BS98" s="35"/>
      <c r="BT98" s="87"/>
      <c r="BU98" s="48"/>
      <c r="BV98" s="35"/>
      <c r="BW98" s="35"/>
      <c r="BX98" s="87"/>
      <c r="BY98" s="48"/>
      <c r="BZ98" s="35"/>
      <c r="CA98" s="35"/>
      <c r="CB98" s="87"/>
      <c r="CC98" s="48"/>
      <c r="CD98" s="35"/>
      <c r="CE98" s="35"/>
      <c r="CF98" s="87"/>
      <c r="CG98" s="48"/>
      <c r="CH98" s="35"/>
      <c r="CI98" s="35"/>
      <c r="CJ98" s="87"/>
      <c r="CK98" s="48"/>
      <c r="CL98" s="35"/>
      <c r="CM98" s="35"/>
      <c r="CN98" s="87"/>
      <c r="CO98" s="48"/>
      <c r="CP98" s="35"/>
      <c r="CQ98" s="35"/>
      <c r="CR98" s="87"/>
      <c r="CS98" s="48"/>
      <c r="CT98" s="35"/>
      <c r="CU98" s="35"/>
      <c r="CV98" s="87"/>
      <c r="CW98" s="48"/>
      <c r="CX98" s="35"/>
      <c r="CY98" s="35"/>
      <c r="CZ98" s="87"/>
      <c r="DA98" s="48"/>
      <c r="DB98" s="35"/>
      <c r="DC98" s="35"/>
      <c r="DD98" s="87"/>
      <c r="DE98" s="48"/>
      <c r="DF98" s="35"/>
      <c r="DG98" s="35"/>
      <c r="DH98" s="87"/>
      <c r="DI98" s="48"/>
      <c r="DJ98" s="35"/>
      <c r="DK98" s="35"/>
      <c r="DL98" s="87"/>
      <c r="DM98" s="48"/>
      <c r="DN98" s="35"/>
      <c r="DO98" s="35"/>
      <c r="DP98" s="87"/>
      <c r="DQ98" s="48"/>
      <c r="DR98" s="35"/>
      <c r="DS98" s="35"/>
      <c r="DT98" s="87"/>
      <c r="DU98" s="48"/>
      <c r="DV98" s="35"/>
      <c r="DW98" s="35"/>
      <c r="DX98" s="87"/>
      <c r="DY98" s="48"/>
      <c r="DZ98" s="35"/>
      <c r="EA98" s="35"/>
      <c r="EB98" s="87"/>
      <c r="EC98" s="48"/>
      <c r="ED98" s="35"/>
      <c r="EE98" s="35"/>
      <c r="EF98" s="87"/>
      <c r="EG98" s="48"/>
      <c r="EH98" s="35"/>
      <c r="EI98" s="35"/>
      <c r="EJ98" s="87"/>
      <c r="EK98" s="48"/>
      <c r="EL98" s="35"/>
      <c r="EM98" s="35"/>
      <c r="EN98" s="87"/>
      <c r="EO98" s="48"/>
      <c r="EP98" s="35"/>
      <c r="EQ98" s="35"/>
      <c r="ER98" s="87"/>
      <c r="ES98" s="48"/>
      <c r="ET98" s="35"/>
      <c r="EU98" s="35"/>
      <c r="EV98" s="87"/>
      <c r="EW98" s="48"/>
      <c r="EX98" s="35"/>
      <c r="EY98" s="35"/>
      <c r="EZ98" s="87"/>
      <c r="FA98" s="48"/>
      <c r="FB98" s="35"/>
      <c r="FC98" s="35"/>
      <c r="FD98" s="87"/>
      <c r="FE98" s="48"/>
      <c r="FF98" s="35"/>
      <c r="FG98" s="35"/>
      <c r="FH98" s="87"/>
      <c r="FI98" s="48"/>
      <c r="FJ98" s="35"/>
      <c r="FK98" s="35"/>
      <c r="FL98" s="87"/>
      <c r="FM98" s="48"/>
      <c r="FN98" s="35"/>
      <c r="FO98" s="35"/>
      <c r="FP98" s="87"/>
      <c r="FQ98" s="48"/>
      <c r="FR98" s="35"/>
      <c r="FS98" s="35"/>
      <c r="FT98" s="87"/>
      <c r="FU98" s="48"/>
      <c r="FV98" s="35"/>
      <c r="FW98" s="35"/>
      <c r="FX98" s="87"/>
      <c r="FY98" s="48"/>
      <c r="FZ98" s="35"/>
      <c r="GA98" s="35"/>
      <c r="GB98" s="87"/>
      <c r="GC98" s="48"/>
      <c r="GD98" s="35"/>
      <c r="GE98" s="35"/>
      <c r="GF98" s="87"/>
      <c r="GG98" s="48"/>
      <c r="GH98" s="35"/>
      <c r="GI98" s="35"/>
      <c r="GJ98" s="87"/>
      <c r="GK98" s="48"/>
      <c r="GL98" s="35"/>
      <c r="GM98" s="35"/>
      <c r="GN98" s="87"/>
      <c r="GO98" s="48"/>
      <c r="GP98" s="35"/>
      <c r="GQ98" s="35"/>
      <c r="GR98" s="87"/>
      <c r="GS98" s="48"/>
      <c r="GT98" s="35"/>
      <c r="GU98" s="35"/>
      <c r="GV98" s="87"/>
      <c r="GW98" s="48"/>
      <c r="GX98" s="35"/>
      <c r="GY98" s="35"/>
      <c r="GZ98" s="87"/>
      <c r="HA98" s="48"/>
      <c r="HB98" s="35"/>
      <c r="HC98" s="35"/>
      <c r="HD98" s="87"/>
      <c r="HE98" s="48"/>
      <c r="HF98" s="35"/>
      <c r="HG98" s="35"/>
      <c r="HH98" s="87"/>
      <c r="HI98" s="48"/>
      <c r="HJ98" s="35"/>
      <c r="HK98" s="35"/>
      <c r="HL98" s="87"/>
    </row>
    <row r="99" spans="1:220">
      <c r="A99" s="34" t="s">
        <v>5</v>
      </c>
      <c r="B99" s="35" t="s">
        <v>93</v>
      </c>
      <c r="C99" s="36"/>
      <c r="D99" s="38">
        <v>860</v>
      </c>
      <c r="E99" s="38">
        <f>IF(D99&lt;"",ROUNDUP(+D99*(100%+'[1]GENERAL TERMS &amp; CONDITIONS'!$F$4),-1),"")</f>
        <v>870</v>
      </c>
      <c r="F99" s="38">
        <f>IF(E99&lt;"",ROUNDUP(+E99*(100%+'[1]GENERAL TERMS &amp; CONDITIONS'!$F$5),-1),"")</f>
        <v>900</v>
      </c>
      <c r="G99" s="38">
        <f>IF(F99&lt;"",ROUNDUP(+F99*(100%+'[1]GENERAL TERMS &amp; CONDITIONS'!$F$6),-1),"")</f>
        <v>930</v>
      </c>
      <c r="H99" s="38">
        <f>IF(G99&lt;"",ROUNDUP(+G99*(100%+'[1]GENERAL TERMS &amp; CONDITIONS'!$F$7),-1),"")</f>
        <v>950</v>
      </c>
      <c r="I99" s="38">
        <f>IF(H99&lt;"",ROUNDUP(+H99*(100%+'[1]GENERAL TERMS &amp; CONDITIONS'!$F$8),-1),"")</f>
        <v>970</v>
      </c>
      <c r="J99" s="38">
        <v>1000</v>
      </c>
      <c r="K99" s="35"/>
      <c r="L99" s="87"/>
      <c r="M99" s="48"/>
      <c r="N99" s="35"/>
      <c r="O99" s="35"/>
      <c r="P99" s="87"/>
      <c r="Q99" s="48"/>
      <c r="R99" s="35"/>
      <c r="S99" s="35"/>
      <c r="T99" s="87"/>
      <c r="U99" s="48"/>
      <c r="V99" s="35"/>
      <c r="W99" s="35"/>
      <c r="X99" s="87"/>
      <c r="Y99" s="48"/>
      <c r="Z99" s="35"/>
      <c r="AA99" s="35"/>
      <c r="AB99" s="87"/>
      <c r="AC99" s="48"/>
      <c r="AD99" s="35"/>
      <c r="AE99" s="35"/>
      <c r="AF99" s="87"/>
      <c r="AG99" s="48"/>
      <c r="AH99" s="35"/>
      <c r="AI99" s="35"/>
      <c r="AJ99" s="87"/>
      <c r="AK99" s="48"/>
      <c r="AL99" s="35"/>
      <c r="AM99" s="35"/>
      <c r="AN99" s="87"/>
      <c r="AO99" s="48"/>
      <c r="AP99" s="35"/>
      <c r="AQ99" s="35"/>
      <c r="AR99" s="87"/>
      <c r="AS99" s="48"/>
      <c r="AT99" s="35"/>
      <c r="AU99" s="35"/>
      <c r="AV99" s="87"/>
      <c r="AW99" s="48"/>
      <c r="AX99" s="35"/>
      <c r="AY99" s="35"/>
      <c r="AZ99" s="87"/>
      <c r="BA99" s="48"/>
      <c r="BB99" s="35"/>
      <c r="BC99" s="35"/>
      <c r="BD99" s="87"/>
      <c r="BE99" s="48"/>
      <c r="BF99" s="35"/>
      <c r="BG99" s="35"/>
      <c r="BH99" s="87"/>
      <c r="BI99" s="48"/>
      <c r="BJ99" s="35"/>
      <c r="BK99" s="35"/>
      <c r="BL99" s="87"/>
      <c r="BM99" s="48"/>
      <c r="BN99" s="35"/>
      <c r="BO99" s="35"/>
      <c r="BP99" s="87"/>
      <c r="BQ99" s="48"/>
      <c r="BR99" s="35"/>
      <c r="BS99" s="35"/>
      <c r="BT99" s="87"/>
      <c r="BU99" s="48"/>
      <c r="BV99" s="35"/>
      <c r="BW99" s="35"/>
      <c r="BX99" s="87"/>
      <c r="BY99" s="48"/>
      <c r="BZ99" s="35"/>
      <c r="CA99" s="35"/>
      <c r="CB99" s="87"/>
      <c r="CC99" s="48"/>
      <c r="CD99" s="35"/>
      <c r="CE99" s="35"/>
      <c r="CF99" s="87"/>
      <c r="CG99" s="48"/>
      <c r="CH99" s="35"/>
      <c r="CI99" s="35"/>
      <c r="CJ99" s="87"/>
      <c r="CK99" s="48"/>
      <c r="CL99" s="35"/>
      <c r="CM99" s="35"/>
      <c r="CN99" s="87"/>
      <c r="CO99" s="48"/>
      <c r="CP99" s="35"/>
      <c r="CQ99" s="35"/>
      <c r="CR99" s="87"/>
      <c r="CS99" s="48"/>
      <c r="CT99" s="35"/>
      <c r="CU99" s="35"/>
      <c r="CV99" s="87"/>
      <c r="CW99" s="48"/>
      <c r="CX99" s="35"/>
      <c r="CY99" s="35"/>
      <c r="CZ99" s="87"/>
      <c r="DA99" s="48"/>
      <c r="DB99" s="35"/>
      <c r="DC99" s="35"/>
      <c r="DD99" s="87"/>
      <c r="DE99" s="48"/>
      <c r="DF99" s="35"/>
      <c r="DG99" s="35"/>
      <c r="DH99" s="87"/>
      <c r="DI99" s="48"/>
      <c r="DJ99" s="35"/>
      <c r="DK99" s="35"/>
      <c r="DL99" s="87"/>
      <c r="DM99" s="48"/>
      <c r="DN99" s="35"/>
      <c r="DO99" s="35"/>
      <c r="DP99" s="87"/>
      <c r="DQ99" s="48"/>
      <c r="DR99" s="35"/>
      <c r="DS99" s="35"/>
      <c r="DT99" s="87"/>
      <c r="DU99" s="48"/>
      <c r="DV99" s="35"/>
      <c r="DW99" s="35"/>
      <c r="DX99" s="87"/>
      <c r="DY99" s="48"/>
      <c r="DZ99" s="35"/>
      <c r="EA99" s="35"/>
      <c r="EB99" s="87"/>
      <c r="EC99" s="48"/>
      <c r="ED99" s="35"/>
      <c r="EE99" s="35"/>
      <c r="EF99" s="87"/>
      <c r="EG99" s="48"/>
      <c r="EH99" s="35"/>
      <c r="EI99" s="35"/>
      <c r="EJ99" s="87"/>
      <c r="EK99" s="48"/>
      <c r="EL99" s="35"/>
      <c r="EM99" s="35"/>
      <c r="EN99" s="87"/>
      <c r="EO99" s="48"/>
      <c r="EP99" s="35"/>
      <c r="EQ99" s="35"/>
      <c r="ER99" s="87"/>
      <c r="ES99" s="48"/>
      <c r="ET99" s="35"/>
      <c r="EU99" s="35"/>
      <c r="EV99" s="87"/>
      <c r="EW99" s="48"/>
      <c r="EX99" s="35"/>
      <c r="EY99" s="35"/>
      <c r="EZ99" s="87"/>
      <c r="FA99" s="48"/>
      <c r="FB99" s="35"/>
      <c r="FC99" s="35"/>
      <c r="FD99" s="87"/>
      <c r="FE99" s="48"/>
      <c r="FF99" s="35"/>
      <c r="FG99" s="35"/>
      <c r="FH99" s="87"/>
      <c r="FI99" s="48"/>
      <c r="FJ99" s="35"/>
      <c r="FK99" s="35"/>
      <c r="FL99" s="87"/>
      <c r="FM99" s="48"/>
      <c r="FN99" s="35"/>
      <c r="FO99" s="35"/>
      <c r="FP99" s="87"/>
      <c r="FQ99" s="48"/>
      <c r="FR99" s="35"/>
      <c r="FS99" s="35"/>
      <c r="FT99" s="87"/>
      <c r="FU99" s="48"/>
      <c r="FV99" s="35"/>
      <c r="FW99" s="35"/>
      <c r="FX99" s="87"/>
      <c r="FY99" s="48"/>
      <c r="FZ99" s="35"/>
      <c r="GA99" s="35"/>
      <c r="GB99" s="87"/>
      <c r="GC99" s="48"/>
      <c r="GD99" s="35"/>
      <c r="GE99" s="35"/>
      <c r="GF99" s="87"/>
      <c r="GG99" s="48"/>
      <c r="GH99" s="35"/>
      <c r="GI99" s="35"/>
      <c r="GJ99" s="87"/>
      <c r="GK99" s="48"/>
      <c r="GL99" s="35"/>
      <c r="GM99" s="35"/>
      <c r="GN99" s="87"/>
      <c r="GO99" s="48"/>
      <c r="GP99" s="35"/>
      <c r="GQ99" s="35"/>
      <c r="GR99" s="87"/>
      <c r="GS99" s="48"/>
      <c r="GT99" s="35"/>
      <c r="GU99" s="35"/>
      <c r="GV99" s="87"/>
      <c r="GW99" s="48"/>
      <c r="GX99" s="35"/>
      <c r="GY99" s="35"/>
      <c r="GZ99" s="87"/>
      <c r="HA99" s="48"/>
      <c r="HB99" s="35"/>
      <c r="HC99" s="35"/>
      <c r="HD99" s="87"/>
      <c r="HE99" s="48"/>
      <c r="HF99" s="35"/>
      <c r="HG99" s="35"/>
      <c r="HH99" s="87"/>
      <c r="HI99" s="48"/>
      <c r="HJ99" s="35"/>
      <c r="HK99" s="35"/>
      <c r="HL99" s="87"/>
    </row>
    <row r="100" spans="1:220" hidden="1">
      <c r="A100" s="89" t="s">
        <v>5</v>
      </c>
      <c r="B100" s="90" t="s">
        <v>94</v>
      </c>
      <c r="C100" s="91"/>
      <c r="D100" s="92">
        <v>870</v>
      </c>
      <c r="E100" s="92">
        <f>IF(D100&lt;"",ROUNDUP(+D100*(100%+'[1]GENERAL TERMS &amp; CONDITIONS'!$F$4),-1),"")</f>
        <v>880</v>
      </c>
      <c r="F100" s="92">
        <f>IF(E100&lt;"",ROUNDUP(+E100*(100%+'[1]GENERAL TERMS &amp; CONDITIONS'!$F$5),-1),"")</f>
        <v>910</v>
      </c>
      <c r="G100" s="92">
        <f>IF(F100&lt;"",ROUNDUP(+F100*(100%+'[1]GENERAL TERMS &amp; CONDITIONS'!$F$6),-1),"")</f>
        <v>940</v>
      </c>
      <c r="H100" s="38">
        <f>IF(G100&lt;"",ROUNDUP(+G100*(100%+'[1]GENERAL TERMS &amp; CONDITIONS'!$F$7),-1),"")</f>
        <v>960</v>
      </c>
      <c r="I100" s="38">
        <f>IF(H100&lt;"",ROUNDUP(+H100*(100%+'[1]GENERAL TERMS &amp; CONDITIONS'!$F$8),-1),"")</f>
        <v>980</v>
      </c>
      <c r="J100" s="38">
        <f>IF(I100&lt;"",ROUNDUP(+I100*(100%+'[1]GENERAL TERMS &amp; CONDITIONS'!$F$9),-1),"")</f>
        <v>1010</v>
      </c>
    </row>
    <row r="101" spans="1:220">
      <c r="A101" s="34" t="s">
        <v>5</v>
      </c>
      <c r="B101" s="35" t="s">
        <v>95</v>
      </c>
      <c r="C101" s="36"/>
      <c r="D101" s="38">
        <v>870</v>
      </c>
      <c r="E101" s="38">
        <f>IF(D101&lt;"",ROUNDUP(+D101*(100%+'[1]GENERAL TERMS &amp; CONDITIONS'!$F$4),-1),"")</f>
        <v>880</v>
      </c>
      <c r="F101" s="38">
        <f>IF(E101&lt;"",ROUNDUP(+E101*(100%+'[1]GENERAL TERMS &amp; CONDITIONS'!$F$5),-1),"")</f>
        <v>910</v>
      </c>
      <c r="G101" s="38">
        <f>IF(F101&lt;"",ROUNDUP(+F101*(100%+'[1]GENERAL TERMS &amp; CONDITIONS'!$F$6),-1),"")</f>
        <v>940</v>
      </c>
      <c r="H101" s="38">
        <f>IF(G101&lt;"",ROUNDUP(+G101*(100%+'[1]GENERAL TERMS &amp; CONDITIONS'!$F$7),-1),"")</f>
        <v>960</v>
      </c>
      <c r="I101" s="38">
        <f>IF(H101&lt;"",ROUNDUP(+H101*(100%+'[1]GENERAL TERMS &amp; CONDITIONS'!$F$8),-1),"")</f>
        <v>980</v>
      </c>
      <c r="J101" s="38">
        <v>1010</v>
      </c>
    </row>
    <row r="102" spans="1:220">
      <c r="A102" s="34" t="s">
        <v>5</v>
      </c>
      <c r="B102" s="35" t="s">
        <v>96</v>
      </c>
      <c r="C102" s="36"/>
      <c r="D102" s="38">
        <v>870</v>
      </c>
      <c r="E102" s="38">
        <f>IF(D102&lt;"",ROUNDUP(+D102*(100%+'[1]GENERAL TERMS &amp; CONDITIONS'!$F$4),-1),"")</f>
        <v>880</v>
      </c>
      <c r="F102" s="38">
        <f>IF(E102&lt;"",ROUNDUP(+E102*(100%+'[1]GENERAL TERMS &amp; CONDITIONS'!$F$5),-1),"")</f>
        <v>910</v>
      </c>
      <c r="G102" s="38">
        <f>IF(F102&lt;"",ROUNDUP(+F102*(100%+'[1]GENERAL TERMS &amp; CONDITIONS'!$F$6),-1),"")</f>
        <v>940</v>
      </c>
      <c r="H102" s="38">
        <f>IF(G102&lt;"",ROUNDUP(+G102*(100%+'[1]GENERAL TERMS &amp; CONDITIONS'!$F$7),-1),"")</f>
        <v>960</v>
      </c>
      <c r="I102" s="38">
        <f>IF(H102&lt;"",ROUNDUP(+H102*(100%+'[1]GENERAL TERMS &amp; CONDITIONS'!$F$8),-1),"")</f>
        <v>980</v>
      </c>
      <c r="J102" s="38">
        <v>1010</v>
      </c>
    </row>
    <row r="103" spans="1:220" s="24" customFormat="1">
      <c r="A103" s="30"/>
      <c r="B103" s="31" t="s">
        <v>41</v>
      </c>
      <c r="C103" s="32"/>
      <c r="D103" s="83"/>
      <c r="E103" s="83" t="str">
        <f>IF(D103&lt;"",ROUNDUP(+D103*(100%+'[1]GENERAL TERMS &amp; CONDITIONS'!$F$4),-1),"")</f>
        <v/>
      </c>
      <c r="F103" s="83" t="str">
        <f>IF(E103&lt;"",ROUNDUP(+E103*(100%+'[1]GENERAL TERMS &amp; CONDITIONS'!$F$5),-1),"")</f>
        <v/>
      </c>
      <c r="G103" s="83" t="str">
        <f>IF(F103&lt;"",ROUNDUP(+F103*(100%+'[1]GENERAL TERMS &amp; CONDITIONS'!$F$6),-1),"")</f>
        <v/>
      </c>
      <c r="H103" s="83" t="str">
        <f>IF(F103&lt;"",ROUNDUP(+F103*(100%+'[1]GENERAL TERMS &amp; CONDITIONS'!$F$6),-1),"")</f>
        <v/>
      </c>
      <c r="I103" s="83" t="str">
        <f>IF(G103&lt;"",ROUNDUP(+G103*(100%+'[1]GENERAL TERMS &amp; CONDITIONS'!$F$6),-1),"")</f>
        <v/>
      </c>
      <c r="J103" s="83"/>
    </row>
    <row r="104" spans="1:220" s="24" customFormat="1">
      <c r="A104" s="34" t="s">
        <v>5</v>
      </c>
      <c r="B104" s="41" t="s">
        <v>97</v>
      </c>
      <c r="C104" s="43"/>
      <c r="D104" s="38">
        <v>20190</v>
      </c>
      <c r="E104" s="38">
        <f>IF(D104&lt;"",ROUNDUP(+D104*(100%+'[1]GENERAL TERMS &amp; CONDITIONS'!$F$4),-1),"")</f>
        <v>20400</v>
      </c>
      <c r="F104" s="38">
        <f>IF(E104&lt;"",ROUNDUP(+E104*(100%+'[1]GENERAL TERMS &amp; CONDITIONS'!$F$5),-1),"")</f>
        <v>20970</v>
      </c>
      <c r="G104" s="38">
        <f>IF(F104&lt;"",ROUNDUP(+F104*(100%+'[1]GENERAL TERMS &amp; CONDITIONS'!$F$6),-1),"")</f>
        <v>21600</v>
      </c>
      <c r="H104" s="38">
        <f>IF(G104&lt;"",ROUNDUP(+G104*(100%+'[1]GENERAL TERMS &amp; CONDITIONS'!$F$7),-1),"")</f>
        <v>21980</v>
      </c>
      <c r="I104" s="38">
        <f>IF(H104&lt;"",ROUNDUP(+H104*(100%+'[1]GENERAL TERMS &amp; CONDITIONS'!$F$8),-1),"")</f>
        <v>22420</v>
      </c>
      <c r="J104" s="38">
        <v>23100</v>
      </c>
    </row>
    <row r="105" spans="1:220" s="24" customFormat="1">
      <c r="A105" s="34" t="s">
        <v>5</v>
      </c>
      <c r="B105" s="41" t="s">
        <v>98</v>
      </c>
      <c r="C105" s="43"/>
      <c r="D105" s="38">
        <v>22980</v>
      </c>
      <c r="E105" s="38">
        <f>IF(D105&lt;"",ROUNDUP(+D105*(100%+'[1]GENERAL TERMS &amp; CONDITIONS'!$F$4),-1),"")</f>
        <v>23210</v>
      </c>
      <c r="F105" s="38">
        <f>IF(E105&lt;"",ROUNDUP(+E105*(100%+'[1]GENERAL TERMS &amp; CONDITIONS'!$F$5),-1),"")</f>
        <v>23860</v>
      </c>
      <c r="G105" s="38">
        <f>IF(F105&lt;"",ROUNDUP(+F105*(100%+'[1]GENERAL TERMS &amp; CONDITIONS'!$F$6),-1),"")</f>
        <v>24580</v>
      </c>
      <c r="H105" s="38">
        <f>IF(G105&lt;"",ROUNDUP(+G105*(100%+'[1]GENERAL TERMS &amp; CONDITIONS'!$F$7),-1),"")</f>
        <v>25020</v>
      </c>
      <c r="I105" s="38">
        <f>IF(H105&lt;"",ROUNDUP(+H105*(100%+'[1]GENERAL TERMS &amp; CONDITIONS'!$F$8),-1),"")</f>
        <v>25530</v>
      </c>
      <c r="J105" s="38">
        <v>26300</v>
      </c>
    </row>
    <row r="106" spans="1:220" s="24" customFormat="1">
      <c r="A106" s="34" t="s">
        <v>5</v>
      </c>
      <c r="B106" s="41" t="s">
        <v>99</v>
      </c>
      <c r="C106" s="43"/>
      <c r="D106" s="38">
        <v>30270</v>
      </c>
      <c r="E106" s="38">
        <f>IF(D106&lt;"",ROUNDUP(+D106*(100%+'[1]GENERAL TERMS &amp; CONDITIONS'!$F$4),-1),"")</f>
        <v>30580</v>
      </c>
      <c r="F106" s="38">
        <f>IF(E106&lt;"",ROUNDUP(+E106*(100%+'[1]GENERAL TERMS &amp; CONDITIONS'!$F$5),-1),"")</f>
        <v>31430</v>
      </c>
      <c r="G106" s="38">
        <f>IF(F106&lt;"",ROUNDUP(+F106*(100%+'[1]GENERAL TERMS &amp; CONDITIONS'!$F$6),-1),"")</f>
        <v>32380</v>
      </c>
      <c r="H106" s="38">
        <f>IF(G106&lt;"",ROUNDUP(+G106*(100%+'[1]GENERAL TERMS &amp; CONDITIONS'!$F$7),-1),"")</f>
        <v>32950</v>
      </c>
      <c r="I106" s="38">
        <f>IF(H106&lt;"",ROUNDUP(+H106*(100%+'[1]GENERAL TERMS &amp; CONDITIONS'!$F$8),-1),"")</f>
        <v>33610</v>
      </c>
      <c r="J106" s="38">
        <v>34620</v>
      </c>
    </row>
    <row r="107" spans="1:220" s="77" customFormat="1">
      <c r="A107" s="73" t="s">
        <v>5</v>
      </c>
      <c r="B107" s="74" t="s">
        <v>100</v>
      </c>
      <c r="C107" s="75"/>
      <c r="D107" s="93">
        <v>19640</v>
      </c>
      <c r="E107" s="76">
        <f>IF(D107&lt;"",ROUNDUP(+D107*(100%+'[1]GENERAL TERMS &amp; CONDITIONS'!$F$4),-1),"")</f>
        <v>19840</v>
      </c>
      <c r="F107" s="76">
        <f>IF(E107&lt;"",ROUNDUP(+E107*(100%+'[1]GENERAL TERMS &amp; CONDITIONS'!$F$5),-1),"")</f>
        <v>20390</v>
      </c>
      <c r="G107" s="76">
        <f>IF(F107&lt;"",ROUNDUP(+F107*(100%+'[1]GENERAL TERMS &amp; CONDITIONS'!$F$6),-1),"")</f>
        <v>21010</v>
      </c>
      <c r="H107" s="76">
        <f>IF(G107&lt;"",ROUNDUP(+G107*(100%+'[1]GENERAL TERMS &amp; CONDITIONS'!$F$7),-1),"")</f>
        <v>21380</v>
      </c>
      <c r="I107" s="76">
        <f>IF(H107&lt;"",ROUNDUP(+H107*(100%+'[1]GENERAL TERMS &amp; CONDITIONS'!$F$8),-1),"")</f>
        <v>21810</v>
      </c>
      <c r="J107" s="76">
        <v>22470</v>
      </c>
    </row>
    <row r="108" spans="1:220" s="47" customFormat="1">
      <c r="A108" s="79" t="s">
        <v>5</v>
      </c>
      <c r="B108" s="80" t="s">
        <v>101</v>
      </c>
      <c r="C108" s="45"/>
      <c r="D108" s="76">
        <v>7590</v>
      </c>
      <c r="E108" s="76">
        <f>IF(D108&lt;"",ROUNDUP(+D108*(100%+'[1]GENERAL TERMS &amp; CONDITIONS'!$F$4),-1),"")</f>
        <v>7670</v>
      </c>
      <c r="F108" s="76">
        <f>IF(E108&lt;"",ROUNDUP(3550*(100%+'[1]GENERAL TERMS &amp; CONDITIONS'!$F$5),-1),"")</f>
        <v>3650</v>
      </c>
      <c r="G108" s="76">
        <v>3660</v>
      </c>
      <c r="H108" s="76">
        <f>IF(G108&lt;"",ROUNDUP(+G108*(100%+'[1]GENERAL TERMS &amp; CONDITIONS'!$F$7),-1),"")</f>
        <v>3730</v>
      </c>
      <c r="I108" s="76">
        <v>3910</v>
      </c>
      <c r="J108" s="76">
        <v>4030</v>
      </c>
    </row>
    <row r="109" spans="1:220" s="24" customFormat="1">
      <c r="A109" s="34" t="s">
        <v>5</v>
      </c>
      <c r="B109" s="35" t="s">
        <v>102</v>
      </c>
      <c r="C109" s="36"/>
      <c r="D109" s="94">
        <v>7590</v>
      </c>
      <c r="E109" s="94">
        <f>IF(D109&lt;"",ROUNDUP(+D109*(100%+'[1]GENERAL TERMS &amp; CONDITIONS'!$F$4),-1),"")</f>
        <v>7670</v>
      </c>
      <c r="F109" s="94">
        <f>IF(E109&lt;"",ROUNDUP(+E109*(100%+'[1]GENERAL TERMS &amp; CONDITIONS'!$F$5),-1),"")</f>
        <v>7890</v>
      </c>
      <c r="G109" s="94">
        <f>IF(F109&lt;"",ROUNDUP(+F109*(100%+'[1]GENERAL TERMS &amp; CONDITIONS'!$F$6),-1),"")</f>
        <v>8130</v>
      </c>
      <c r="H109" s="38">
        <f>IF(G109&lt;"",ROUNDUP(+G109*(100%+'[1]GENERAL TERMS &amp; CONDITIONS'!$F$7),-1),"")</f>
        <v>8280</v>
      </c>
      <c r="I109" s="38">
        <f>IF(H109&lt;"",ROUNDUP(+H109*(100%+'[1]GENERAL TERMS &amp; CONDITIONS'!$F$8),-1),"")</f>
        <v>8450</v>
      </c>
      <c r="J109" s="38">
        <v>8710</v>
      </c>
    </row>
    <row r="110" spans="1:220" s="24" customFormat="1" hidden="1">
      <c r="A110" s="89" t="s">
        <v>5</v>
      </c>
      <c r="B110" s="90" t="s">
        <v>103</v>
      </c>
      <c r="C110" s="91"/>
      <c r="D110" s="92">
        <v>1650</v>
      </c>
      <c r="E110" s="92">
        <f>IF(D110&lt;"",ROUNDUP(+D110*(100%+'[1]GENERAL TERMS &amp; CONDITIONS'!$F$4),-1),"")</f>
        <v>1670</v>
      </c>
      <c r="F110" s="92">
        <f>IF(E110&lt;"",ROUNDUP(+E110*(100%+'[1]GENERAL TERMS &amp; CONDITIONS'!$F$5),-1),"")</f>
        <v>1720</v>
      </c>
      <c r="G110" s="92">
        <f>IF(F110&lt;"",ROUNDUP(+F110*(100%+'[1]GENERAL TERMS &amp; CONDITIONS'!$F$6),-1),"")</f>
        <v>1780</v>
      </c>
      <c r="H110" s="92">
        <f>IF(F110&lt;"",ROUNDUP(+F110*(100%+'[1]GENERAL TERMS &amp; CONDITIONS'!$F$7),-1),"")</f>
        <v>1760</v>
      </c>
      <c r="I110" s="92">
        <f>IF(G110&lt;"",ROUNDUP(+G110*(100%+'[1]GENERAL TERMS &amp; CONDITIONS'!$F$7),-1),"")</f>
        <v>1820</v>
      </c>
      <c r="J110" s="92">
        <f>IF(H110&lt;"",ROUNDUP(+H110*(100%+'[1]GENERAL TERMS &amp; CONDITIONS'!$F$7),-1),"")</f>
        <v>1800</v>
      </c>
    </row>
    <row r="111" spans="1:220">
      <c r="A111" s="30"/>
      <c r="B111" s="31" t="s">
        <v>48</v>
      </c>
      <c r="C111" s="32"/>
      <c r="D111" s="83"/>
      <c r="E111" s="83" t="str">
        <f>IF(D111&lt;"",ROUNDUP(+D111*(100%+'[1]GENERAL TERMS &amp; CONDITIONS'!$F$4),-1),"")</f>
        <v/>
      </c>
      <c r="F111" s="83" t="str">
        <f>IF(E111&lt;"",ROUNDUP(+E111*(100%+'[1]GENERAL TERMS &amp; CONDITIONS'!$F$5),-1),"")</f>
        <v/>
      </c>
      <c r="G111" s="83" t="str">
        <f>IF(F111&lt;"",ROUNDUP(+F111*(100%+'[1]GENERAL TERMS &amp; CONDITIONS'!$F$6),-1),"")</f>
        <v/>
      </c>
      <c r="H111" s="83" t="str">
        <f>IF(F111&lt;"",ROUNDUP(+F111*(100%+'[1]GENERAL TERMS &amp; CONDITIONS'!$F$6),-1),"")</f>
        <v/>
      </c>
      <c r="I111" s="83" t="str">
        <f>IF(G111&lt;"",ROUNDUP(+G111*(100%+'[1]GENERAL TERMS &amp; CONDITIONS'!$F$6),-1),"")</f>
        <v/>
      </c>
      <c r="J111" s="83"/>
    </row>
    <row r="112" spans="1:220" s="82" customFormat="1">
      <c r="A112" s="79" t="s">
        <v>5</v>
      </c>
      <c r="B112" s="80" t="s">
        <v>104</v>
      </c>
      <c r="C112" s="81"/>
      <c r="D112" s="76">
        <v>26720</v>
      </c>
      <c r="E112" s="76">
        <f>IF(D112&lt;"",ROUNDUP(+D112*(100%+'[1]GENERAL TERMS &amp; CONDITIONS'!$F$4),-1),"")</f>
        <v>26990</v>
      </c>
      <c r="F112" s="76">
        <f>IF(E112&lt;"",ROUNDUP(+E112*(100%+'[1]GENERAL TERMS &amp; CONDITIONS'!$F$5),-1),"")</f>
        <v>27740</v>
      </c>
      <c r="G112" s="76">
        <f>IF(F112&lt;"",ROUNDUP(+F112*(100%+'[1]GENERAL TERMS &amp; CONDITIONS'!$F$6),-1),"")</f>
        <v>28580</v>
      </c>
      <c r="H112" s="76">
        <f>IF(G112&lt;"",ROUNDUP(+G112*(100%+'[1]GENERAL TERMS &amp; CONDITIONS'!$F$7),-1),"")</f>
        <v>29090</v>
      </c>
      <c r="I112" s="76">
        <f>IF(H112&lt;"",ROUNDUP(+H112*(100%+'[1]GENERAL TERMS &amp; CONDITIONS'!$F$8),-1),"")</f>
        <v>29680</v>
      </c>
      <c r="J112" s="76">
        <v>30580</v>
      </c>
    </row>
    <row r="113" spans="1:10" s="82" customFormat="1">
      <c r="A113" s="79" t="s">
        <v>5</v>
      </c>
      <c r="B113" s="80" t="s">
        <v>105</v>
      </c>
      <c r="C113" s="81"/>
      <c r="D113" s="76">
        <v>4750</v>
      </c>
      <c r="E113" s="76">
        <f>IF(D113&lt;"",ROUNDUP(+D113*(100%+'[1]GENERAL TERMS &amp; CONDITIONS'!$F$4),-1),"")</f>
        <v>4800</v>
      </c>
      <c r="F113" s="76">
        <f>IF(E113&lt;"",ROUNDUP(+E113*(100%+'[1]GENERAL TERMS &amp; CONDITIONS'!$F$5),-1),"")</f>
        <v>4940</v>
      </c>
      <c r="G113" s="76">
        <f>IF(F113&lt;"",ROUNDUP(+F113*(100%+'[1]GENERAL TERMS &amp; CONDITIONS'!$F$6),-1),"")</f>
        <v>5090</v>
      </c>
      <c r="H113" s="76">
        <f>IF(G113&lt;"",ROUNDUP(+G113*(100%+'[1]GENERAL TERMS &amp; CONDITIONS'!$F$7),-1),"")</f>
        <v>5180</v>
      </c>
      <c r="I113" s="76">
        <f>IF(H113&lt;"",ROUNDUP(+H113*(100%+'[1]GENERAL TERMS &amp; CONDITIONS'!$F$8),-1),"")</f>
        <v>5290</v>
      </c>
      <c r="J113" s="76">
        <v>5450</v>
      </c>
    </row>
    <row r="114" spans="1:10" s="82" customFormat="1">
      <c r="A114" s="79" t="s">
        <v>5</v>
      </c>
      <c r="B114" s="80" t="s">
        <v>106</v>
      </c>
      <c r="C114" s="81"/>
      <c r="D114" s="76">
        <v>20310</v>
      </c>
      <c r="E114" s="76">
        <f>IF(D114&lt;"",ROUNDUP(+D114*(100%+'[1]GENERAL TERMS &amp; CONDITIONS'!$F$4),-1),"")</f>
        <v>20520</v>
      </c>
      <c r="F114" s="76">
        <f>IF(E114&lt;"",ROUNDUP(+E114*(100%+'[1]GENERAL TERMS &amp; CONDITIONS'!$F$5),-1),"")</f>
        <v>21090</v>
      </c>
      <c r="G114" s="76">
        <f>IF(F114&lt;"",ROUNDUP(+F114*(100%+'[1]GENERAL TERMS &amp; CONDITIONS'!$F$6),-1),"")</f>
        <v>21730</v>
      </c>
      <c r="H114" s="76">
        <v>56750</v>
      </c>
      <c r="I114" s="76">
        <f>IF(H114&lt;"",ROUNDUP(+H114*(100%+'[1]GENERAL TERMS &amp; CONDITIONS'!$F$8),-1),"")</f>
        <v>57890</v>
      </c>
      <c r="J114" s="76">
        <v>59630</v>
      </c>
    </row>
    <row r="115" spans="1:10">
      <c r="A115" s="78"/>
      <c r="B115" s="31" t="s">
        <v>107</v>
      </c>
      <c r="C115" s="32"/>
      <c r="D115" s="33"/>
      <c r="E115" s="33" t="str">
        <f>IF(D115&lt;"",ROUNDUP(+D115*(100%+'[1]GENERAL TERMS &amp; CONDITIONS'!$F$4),-1),"")</f>
        <v/>
      </c>
      <c r="F115" s="33" t="str">
        <f>IF(E115&lt;"",ROUNDUP(+E115*(100%+'[1]GENERAL TERMS &amp; CONDITIONS'!$F$5),-1),"")</f>
        <v/>
      </c>
      <c r="G115" s="33" t="str">
        <f>IF(F115&lt;"",ROUNDUP(+F115*(100%+'[1]GENERAL TERMS &amp; CONDITIONS'!$F$6),-1),"")</f>
        <v/>
      </c>
      <c r="H115" s="33" t="str">
        <f>IF(F115&lt;"",ROUNDUP(+F115*(100%+'[1]GENERAL TERMS &amp; CONDITIONS'!$F$6),-1),"")</f>
        <v/>
      </c>
      <c r="I115" s="33" t="str">
        <f>IF(G115&lt;"",ROUNDUP(+G115*(100%+'[1]GENERAL TERMS &amp; CONDITIONS'!$F$6),-1),"")</f>
        <v/>
      </c>
      <c r="J115" s="33"/>
    </row>
    <row r="116" spans="1:10" s="98" customFormat="1" ht="56.25">
      <c r="A116" s="95" t="s">
        <v>5</v>
      </c>
      <c r="B116" s="96" t="s">
        <v>108</v>
      </c>
      <c r="C116" s="63"/>
      <c r="D116" s="97">
        <v>8935</v>
      </c>
      <c r="E116" s="97">
        <f>IF(D116&lt;"",ROUNDUP(+D116*(100%+'[1]GENERAL TERMS &amp; CONDITIONS'!$F$4),-1),"")</f>
        <v>9030</v>
      </c>
      <c r="F116" s="97">
        <f>IF(E116&lt;"",ROUNDUP(+E116*(100%+'[1]GENERAL TERMS &amp; CONDITIONS'!$F$5),-1),"")</f>
        <v>9280</v>
      </c>
      <c r="G116" s="97">
        <f>IF(F116&lt;"",ROUNDUP(+F116*(100%+'[1]GENERAL TERMS &amp; CONDITIONS'!$F$6),-1),"")</f>
        <v>9560</v>
      </c>
      <c r="H116" s="97">
        <f>IF(G116&lt;"",ROUNDUP(+G116*(100%+'[1]GENERAL TERMS &amp; CONDITIONS'!$F$7),-1),"")</f>
        <v>9730</v>
      </c>
      <c r="I116" s="97">
        <f>IF(H116&lt;"",ROUNDUP(+H116*(100%+'[1]GENERAL TERMS &amp; CONDITIONS'!$F$8),-1),"")</f>
        <v>9930</v>
      </c>
      <c r="J116" s="97">
        <v>10230</v>
      </c>
    </row>
  </sheetData>
  <mergeCells count="1">
    <mergeCell ref="B1:B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Scott Linker</dc:creator>
  <cp:lastModifiedBy>Scott Linker</cp:lastModifiedBy>
  <dcterms:created xsi:type="dcterms:W3CDTF">2021-07-12T15:22:19Z</dcterms:created>
  <dcterms:modified xsi:type="dcterms:W3CDTF">2021-08-17T17:41:42Z</dcterms:modified>
</cp:coreProperties>
</file>